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13F8753A-DAB4-4579-8AFD-7DA8955F144D}" xr6:coauthVersionLast="47" xr6:coauthVersionMax="47" xr10:uidLastSave="{00000000-0000-0000-0000-000000000000}"/>
  <workbookProtection workbookAlgorithmName="SHA-512" workbookHashValue="VTKemH/BbbcHlxouvtVcMqVAjJEQVRUpiPH+7+z8lEFUbyrCe0+1xCs3XVhQIPN8UPLmZuT22omaJEUQK+SWFg==" workbookSaltValue="hnGYMww4sxJLrwg2NuOB3Q==" workbookSpinCount="100000" lockStructure="1"/>
  <bookViews>
    <workbookView xWindow="-98" yWindow="-98" windowWidth="28996" windowHeight="15675" firstSheet="5" activeTab="9" xr2:uid="{00000000-000D-0000-FFFF-FFFF00000000}"/>
  </bookViews>
  <sheets>
    <sheet name="Significance" sheetId="65" r:id="rId1"/>
    <sheet name="Reporting" sheetId="66" r:id="rId2"/>
    <sheet name="Auswertung" sheetId="67" r:id="rId3"/>
    <sheet name="Datenübernahme" sheetId="68" r:id="rId4"/>
    <sheet name="Signifikanz" sheetId="69" r:id="rId5"/>
    <sheet name="Ausfüllhinweise" sheetId="64" r:id="rId6"/>
    <sheet name="Kurzanleitung" sheetId="71" r:id="rId7"/>
    <sheet name="Vitaminangaben" sheetId="47" r:id="rId8"/>
    <sheet name="Vitaminwirksam" sheetId="57" r:id="rId9"/>
    <sheet name="Kontakt" sheetId="55" r:id="rId10"/>
    <sheet name="Teilnehmerdaten" sheetId="17" state="hidden" r:id="rId11"/>
    <sheet name="Ergebnisse" sheetId="5" r:id="rId12"/>
    <sheet name="Mitteilungen" sheetId="15" r:id="rId13"/>
    <sheet name="Vitamine" sheetId="18" state="hidden" r:id="rId14"/>
    <sheet name="Vitamin_A" sheetId="44" state="hidden" r:id="rId15"/>
    <sheet name="Vitamin_C" sheetId="24" state="hidden" r:id="rId16"/>
    <sheet name="Vitamin_E" sheetId="25"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11">Ergebnisse!$A$1:$H$62</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1" localSheetId="7">Vitaminangaben!$A$20</definedName>
    <definedName name="OLE_LINK1" localSheetId="8">Vitaminwirksam!#REF!</definedName>
    <definedName name="OLE_LINK2" localSheetId="1">Reporting!$J$7</definedName>
    <definedName name="Parameter2" localSheetId="5">#REF!</definedName>
    <definedName name="Parameter2" localSheetId="9">#REF!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9">[4]Parameter2!$B$3:$B$18</definedName>
    <definedName name="test" localSheetId="6">[5]Parameter2!$B$3:$B$18</definedName>
    <definedName name="test" localSheetId="1">[1]Parameter2!$B$3:$B$18</definedName>
    <definedName name="test">[6]Parameter2!$B$3:$B$18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44" l="1"/>
  <c r="H22" i="5" l="1"/>
  <c r="A14" i="5" l="1"/>
  <c r="F4" i="5"/>
  <c r="A15" i="5"/>
  <c r="B10" i="17" l="1"/>
  <c r="B11" i="17"/>
  <c r="F5" i="5" l="1"/>
  <c r="B17" i="17"/>
  <c r="C17" i="17"/>
  <c r="B18" i="17"/>
  <c r="C18" i="17"/>
  <c r="B19" i="17"/>
  <c r="C19" i="17"/>
  <c r="B20" i="17"/>
  <c r="C20" i="17"/>
  <c r="B21" i="17"/>
  <c r="C21" i="17"/>
  <c r="B22" i="17"/>
  <c r="C22" i="17"/>
  <c r="B23" i="17"/>
  <c r="C23" i="17"/>
  <c r="B24" i="17"/>
  <c r="C24" i="17"/>
  <c r="F33" i="5"/>
  <c r="I61" i="5" s="1"/>
  <c r="F32" i="5"/>
  <c r="I59" i="5" s="1"/>
  <c r="C1" i="25"/>
  <c r="H28" i="5" s="1"/>
  <c r="C1" i="24"/>
  <c r="H27" i="5" s="1"/>
  <c r="H26" i="5"/>
  <c r="H31" i="5"/>
  <c r="H1" i="15"/>
  <c r="F22" i="5"/>
  <c r="I38" i="5" s="1"/>
  <c r="F23" i="5"/>
  <c r="I40" i="5" s="1"/>
  <c r="F24" i="5"/>
  <c r="I42" i="5" s="1"/>
  <c r="F25" i="5"/>
  <c r="I44" i="5" s="1"/>
  <c r="F26" i="5"/>
  <c r="I46" i="5" s="1"/>
  <c r="F27" i="5"/>
  <c r="I48" i="5" s="1"/>
  <c r="F28" i="5"/>
  <c r="I50" i="5" s="1"/>
  <c r="F29" i="5"/>
  <c r="F30" i="5"/>
  <c r="I52" i="5" s="1"/>
  <c r="F31" i="5"/>
  <c r="I57" i="5" s="1"/>
  <c r="B1" i="17"/>
  <c r="B2" i="17"/>
  <c r="B4" i="17"/>
  <c r="D5" i="17"/>
  <c r="D8" i="17" s="1"/>
  <c r="B5" i="17" s="1"/>
  <c r="B6" i="17"/>
  <c r="B7" i="17"/>
  <c r="B13" i="17"/>
  <c r="C13" i="17"/>
  <c r="B14" i="17"/>
  <c r="C14" i="17"/>
  <c r="B15" i="17"/>
  <c r="C15" i="17"/>
  <c r="B16" i="17"/>
  <c r="C16" i="17"/>
  <c r="B16" i="55"/>
  <c r="B17" i="55"/>
  <c r="B18" i="55"/>
  <c r="B19" i="55"/>
  <c r="A47" i="5" l="1"/>
  <c r="H24" i="5"/>
  <c r="A43" i="5" s="1"/>
  <c r="A39" i="5"/>
  <c r="H32" i="5"/>
  <c r="A60" i="5" s="1"/>
  <c r="H33" i="5"/>
  <c r="A62" i="5" s="1"/>
  <c r="A58" i="5"/>
  <c r="H23" i="5"/>
  <c r="A41" i="5" s="1"/>
  <c r="H25" i="5"/>
  <c r="A45" i="5" s="1"/>
  <c r="H30" i="5"/>
  <c r="A53" i="5" s="1"/>
  <c r="A49" i="5"/>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795C61-46AD-44F4-AF67-49204F4256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9DE6B73-DD73-4BF4-BAC9-9EAE83733D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00000000-0006-0000-0A00-000002000000}">
      <text>
        <r>
          <rPr>
            <b/>
            <sz val="8"/>
            <color indexed="81"/>
            <rFont val="Tahoma"/>
            <family val="2"/>
          </rPr>
          <t>Geben Sie zusätzlich auch noch Ihre Postleitzahl an (nur Ziffern).
Fill in your postal ZIP-Code (numbers only)</t>
        </r>
      </text>
    </comment>
    <comment ref="A17" authorId="0" shapeId="0" xr:uid="{00000000-0006-0000-0A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A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A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<sst xmlns="http://schemas.openxmlformats.org/spreadsheetml/2006/main" count="363" uniqueCount="289">
  <si>
    <t>Ergebnisdatenblatt</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</si>
  <si>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</si>
  <si>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</si>
  <si>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</si>
  <si>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</si>
  <si>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</si>
  <si>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</si>
  <si>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</si>
  <si>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</si>
  <si>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</si>
  <si>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</si>
  <si>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</si>
  <si>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</si>
  <si>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</si>
  <si>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</si>
  <si>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</si>
  <si>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</si>
  <si>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</si>
  <si>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</si>
  <si>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</si>
  <si>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</si>
  <si>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</si>
  <si>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</si>
  <si>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</si>
  <si>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</si>
  <si>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</si>
  <si>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</si>
  <si>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</si>
  <si>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</si>
  <si>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</si>
  <si>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</si>
  <si>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</si>
  <si>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</si>
  <si>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Parameter 8</t>
  </si>
  <si>
    <t>Methode</t>
  </si>
  <si>
    <t>Bezeichnung des Analysenverfahrens</t>
  </si>
  <si>
    <t>Anzahl</t>
  </si>
  <si>
    <t>Modifikation</t>
  </si>
  <si>
    <t>x</t>
  </si>
  <si>
    <t>Beispielhafter Wert [mg/kg]</t>
  </si>
  <si>
    <t>Parameter 9</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</si>
  <si>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</si>
  <si>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</si>
  <si>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</si>
  <si>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</si>
  <si>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</si>
  <si>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</si>
  <si>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</si>
  <si>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</si>
  <si>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</si>
  <si>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</si>
  <si>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</si>
  <si>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</si>
  <si>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</si>
  <si>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</si>
  <si>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</si>
  <si>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</si>
  <si>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</si>
  <si>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</si>
  <si>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</si>
  <si>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</si>
  <si>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</si>
  <si>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</si>
  <si>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</si>
  <si>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</si>
  <si>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</si>
  <si>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</si>
  <si>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</si>
  <si>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</si>
  <si>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</si>
  <si>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</si>
  <si>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</si>
  <si>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</si>
  <si>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</si>
  <si>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</si>
  <si>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</si>
  <si>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</si>
  <si>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</si>
  <si>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</si>
  <si>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Parameter 10</t>
  </si>
  <si>
    <t>Vitamin E</t>
  </si>
  <si>
    <t>Alle Ergebnisse sollen auf die Probe bezogen werden.</t>
  </si>
  <si>
    <t>Beschreibung der verwendeten Analysenverfahren, Teil 2</t>
  </si>
  <si>
    <t>§ 64 LFGB Nr. L 49.00-3 (DGF F-II 2c (00)</t>
  </si>
  <si>
    <t>§ 64 LFGB Nr. L 49.00-3 (DGF F-II 2c (00), modifiziert</t>
  </si>
  <si>
    <t>§ 64 LFGB Nr. L 49.00-5</t>
  </si>
  <si>
    <t>§ 64 LFGB Nr. L 49.00-5, modifiziert</t>
  </si>
  <si>
    <t>§ 64 LFGB Nr. L 00.00-62 (DGF F-II 4a (00) - DIN EN 12822)</t>
  </si>
  <si>
    <t>§ 64 LFGB Nr. L 00.00-62 (DGF F-II 4a (00) - DIN EN 12822), modifiziert</t>
  </si>
  <si>
    <t>§ 64 LFGB Nr. L 00.00-63/1 (DIN EN 12823-1)</t>
  </si>
  <si>
    <t>§ 64 LFGB Nr. L 00.00-63/1 (DIN EN 12823-1), modifiziert</t>
  </si>
  <si>
    <t>HPLC-Verfahren (diverse Detektoren)</t>
  </si>
  <si>
    <t>Verseifung mit methanolischer oder ethanolischer KOH, Extraktion mit Diethylether, HPLC-Bestimmung</t>
  </si>
  <si>
    <t>Verseifung mit methanolischer oder ethanolischer KOH, Extraktion mit Petrolether oder Hexan, HPLC-Bestimmung</t>
  </si>
  <si>
    <t>VDLUFA III 13.1.2 (1988)</t>
  </si>
  <si>
    <t>VDLUFA III 13.5.4 (1993)</t>
  </si>
  <si>
    <t>VDLUFA III 13.5.5</t>
  </si>
  <si>
    <t>IFU Nr. 59</t>
  </si>
  <si>
    <t>Extraktion mit Aceton, Überführung in Petrolether, säulenchromatographische Reinigung, Photometrie</t>
  </si>
  <si>
    <t>Extraktion mit Ethanol und Dichlormethan, HPLC-UV-Bestimmung</t>
  </si>
  <si>
    <t>HPLC (IFU 44, modifiziert)</t>
  </si>
  <si>
    <t>Schweizerisches Lebensmittel Buch, Kapitel 62/1.2.1</t>
  </si>
  <si>
    <t>Extraktion mit Petrolether/Aceton, HPLC</t>
  </si>
  <si>
    <t>Extraktion mit Hexan, HPLC-Verfahren (diverse Detektoren)</t>
  </si>
  <si>
    <t>J. Schierle, J-D. Klipfel, B. Pietsch, Determination of lycopene and beta-carotine in suppelments and foods (Entwurf für § 64 LFGB)</t>
  </si>
  <si>
    <t>Extraktion mit Acetonitril/Methanol, HPLC (diverse Detektoren)</t>
  </si>
  <si>
    <t>Extraktion mit Hexan, HPLC (diverse Detektoren)</t>
  </si>
  <si>
    <t>Vitamin B1</t>
  </si>
  <si>
    <t>Folsäure</t>
  </si>
  <si>
    <t>Pantothensäure</t>
  </si>
  <si>
    <t>Biotin</t>
  </si>
  <si>
    <t>Vitamin B2</t>
  </si>
  <si>
    <t>Vitamin B6</t>
  </si>
  <si>
    <t>Vitamin B2 (als Riboflavin)</t>
  </si>
  <si>
    <t>Vitamin B6 (als Pyridoxin)</t>
  </si>
  <si>
    <t>Vitamin B12</t>
  </si>
  <si>
    <t>Vitamin A</t>
  </si>
  <si>
    <t>Vitamin C</t>
  </si>
  <si>
    <t>Vitamin C (als L-Ascorbinsäure)</t>
  </si>
  <si>
    <t>Vitamin A (als Retinol)</t>
  </si>
  <si>
    <t>Vitamin E (als a-Tocopherol)</t>
  </si>
  <si>
    <t>Säure- und/oder enzymatische Hydrolyse, UV- oder Fluoreszenz-Bestimmung</t>
  </si>
  <si>
    <t>Säure- und/oder enzymatische Hydrolyse, Oxidation, HPLC-Bestimmung</t>
  </si>
  <si>
    <t>DIN 14663 (auch modifiziert)</t>
  </si>
  <si>
    <t>Mikrobiologisch (VitaFast® Vitamin B2); r-biopharm Art. Nr. P1007</t>
  </si>
  <si>
    <t>Mikrobiologisch (VitaFast® Vitamin B1) / r-biopharm Art. Nr. P1006</t>
  </si>
  <si>
    <t>Mikrobiologisch (VitaFast® Vitamin B6) / r-biopharm Art. Nr. P1008</t>
  </si>
  <si>
    <t>Mikrobiologisch (VitaFast® Vitamin B5 - Pantothemsäure) / r-biopharm Art. Nr. P1005</t>
  </si>
  <si>
    <t>Mikrobiologisch (VitaFast® Vitamin B7 - Biotin) / r-biopharm Art. Nr. P1003</t>
  </si>
  <si>
    <t>Mikrobiologisch (VitaFast® Vitamin B9 - Folsäure) / r-biopharm Art. Nr. P1001</t>
  </si>
  <si>
    <t>Mikrobiologisch (VitaFast® Vitamin B12 - Cyanocobalmin) / r-biopharm Art. Nr. P1002</t>
  </si>
  <si>
    <t>§ 64 LFGB Nr. L 00.00-85 (DIN EN 14130)</t>
  </si>
  <si>
    <t>§ 64 LFGB Nr. L 00.00-85 (DIN EN 14130), modifiziert</t>
  </si>
  <si>
    <t>IFU Nr. 17a (HPLC-UV)</t>
  </si>
  <si>
    <t>Deutsch Lebensm Rundsch 84: 3 (1988)</t>
  </si>
  <si>
    <t>Analytical Methods for Vitamins and Carotenoids, Roche,1981</t>
  </si>
  <si>
    <t>J. of AOAC Vol:85, 2002</t>
  </si>
  <si>
    <t>Beschreibung der verwendeten Analysenverfahren</t>
  </si>
  <si>
    <t>Parameter 11</t>
  </si>
  <si>
    <t>EN 14131 mod.</t>
  </si>
  <si>
    <t>ELISA Immunolab Bio-E01</t>
  </si>
  <si>
    <t>IFU Methode Nr. 17 (auch modifiziert)</t>
  </si>
  <si>
    <t>Beispiel für die Eingabe von 2 eMail-Adressen:
Example how to type in 2 different e-mail addresses:</t>
  </si>
  <si>
    <t>info@lvus.de; ergebnisse@lvus.de</t>
  </si>
  <si>
    <t>§ 64 LFGB Nr. L 00.00-63/2 (DIN EN 12823-2)</t>
  </si>
  <si>
    <t>§ 64 LFGB Nr. L 00.00-63/2 (DIN EN 12823-2), modifiziert</t>
  </si>
  <si>
    <t>VO (EG) 152/2009, IV , A</t>
  </si>
  <si>
    <t>VO (EG) 152/2009, IV , B</t>
  </si>
  <si>
    <t>HPLC, Nachsäulenoxidation mit Fe3+ zu Thiochrom und Fluoreszenzdetektion</t>
  </si>
  <si>
    <t>HPLC-Verfahren (diverse Detektoren incl. MS/MS)</t>
  </si>
  <si>
    <t>Vitamine</t>
  </si>
  <si>
    <t>B1</t>
  </si>
  <si>
    <t>B2</t>
  </si>
  <si>
    <t>B6</t>
  </si>
  <si>
    <t>B12</t>
  </si>
  <si>
    <t>Folsre</t>
  </si>
  <si>
    <t>Pantothensre</t>
  </si>
  <si>
    <t>Mikrobiologisch, USP 34</t>
  </si>
  <si>
    <t>HPLC Verfahren, bestimmt als ß-Carotin, umgerechnet auf Vitamin A, Faktor: 0,167</t>
  </si>
  <si>
    <t>freie Ascorbinsäure: HPLC-Verfahren, div. Detektoren; Gesamtascorbinsäure bzw. Dehydroascorbinsäure: mit Zusatz DTT</t>
  </si>
  <si>
    <t>Immunoaffinitätssäulen und LC (Standard oder MS-Detektion)</t>
  </si>
  <si>
    <t>r-biopharm / RIDASCREEN FAST VITAMIN B12 - R2102</t>
  </si>
  <si>
    <t>Enzymatischnach r-biopharm Nr. 10 409 677 035</t>
  </si>
  <si>
    <t>Spanyar P: Zeitsch. Lebensm. Unters. Forsch. 123 (1963)</t>
  </si>
  <si>
    <t>Enzymatisch (EnzymFast)</t>
  </si>
  <si>
    <t>Immunodiagnostik / BIOTIN ELISA KIT – K 8140</t>
  </si>
  <si>
    <t>Enzymatische Überführung in Cyanocobalamin, LCMS</t>
  </si>
  <si>
    <t>AOAC 952.20</t>
  </si>
  <si>
    <t>AOAC 944.12</t>
  </si>
  <si>
    <t>AOAC 945.74</t>
  </si>
  <si>
    <t>DIN EN 15607 (auch modifiziert)</t>
  </si>
  <si>
    <t>Schweizerisches Lebensmittel Buch 703.1</t>
  </si>
  <si>
    <t>Niacin</t>
  </si>
  <si>
    <t>§ 64 LFGB Nr. L 00.00-130 (DIN 14164), HPLC-Verfahren, auch modifiziert</t>
  </si>
  <si>
    <t>Extraktion mit saurer Phosphatase, RP-HPLC-FLD nach Nachsäulenderivatisierung mit Natriumbisulfit</t>
  </si>
  <si>
    <t>Mikriobiologisch USP 39, method 171 (auch modifiziert)</t>
  </si>
  <si>
    <t>Mikriobiologisch USP 39, method 91 (auch modifiziert)</t>
  </si>
  <si>
    <t>Schweizerisches Lebensmittel Buch 1560</t>
  </si>
  <si>
    <t>Übersicht über die Vitamine und Stoffe, die unter die entsprechende Vitamindefinition fallen</t>
  </si>
  <si>
    <t>Vitamin</t>
  </si>
  <si>
    <t>Stoffe, die, ggf. neben weiteren, unter die Vitamindefinition fallen</t>
  </si>
  <si>
    <t>Riboflavin, Riboflavin-5'-phosphat-Natrium</t>
  </si>
  <si>
    <r>
      <t>Vitamin B6</t>
    </r>
    <r>
      <rPr>
        <vertAlign val="superscript"/>
        <sz val="11"/>
        <rFont val="Times New Roman"/>
        <family val="1"/>
      </rPr>
      <t>[1]</t>
    </r>
  </si>
  <si>
    <t>Pyridoxin, Pyridoxol, Pyridoxal, Pyridoxin-hydrochlorid, Pyridoxal-hydrochlorid, Pyridoxamin-dihydrochlorid, Pyridoxin-5'-phosphat, Pyridoxal-5'-phosphat,</t>
  </si>
  <si>
    <t>Cyanocobalamin, Hydroxycobalamin, Coenzym B12 (5'-Desoxyadenosyl-cobalamin)</t>
  </si>
  <si>
    <t>L-Ascorbinsäure, L- Dehydroascorbinsäure, Ascorbylpalmitat, Ascorbylstearat</t>
  </si>
  <si>
    <t>Retinol (all-trans Vitamin A-Alkohol), Retinylacetat, Retinylpalmitat, Retinal (all trans-Vitamin A-Aldehyd), β-Carotin, Provitamin A-Carotinoide.</t>
  </si>
  <si>
    <t>Folsäure (Pteroylmonoglutaminsäure)</t>
  </si>
  <si>
    <t>Pantothensäure, D-Panthenol (Dexpanthenol)</t>
  </si>
  <si>
    <t>D-Biotin</t>
  </si>
  <si>
    <t>Nicotinsäure, Nicotinsäureamid</t>
  </si>
  <si>
    <t>[1] unter der Bezeichnung Vitamin B6 werden Pyridoxin, Pyridoxamin, Pyridoxal und deren Phosphorsäureester zusammengefasst</t>
  </si>
  <si>
    <t>Vitamin B1 (als Thiamin-Kation)</t>
  </si>
  <si>
    <r>
      <t xml:space="preserve">Thiamin-Kation, Thiaminchlorid-hydrochlorid, Thiaminmononitrat, </t>
    </r>
    <r>
      <rPr>
        <sz val="11"/>
        <color indexed="8"/>
        <rFont val="Times New Roman"/>
        <family val="1"/>
      </rPr>
      <t xml:space="preserve">Thiaminchlorid </t>
    </r>
  </si>
  <si>
    <r>
      <t xml:space="preserve">D-α-Tocopherol (RRR-α-Tocopherol), D-β-Tocopherol (RRR-β-Tocopherol), D-γ-Tocopherol (RRR-γ-Tocopherol), D-δ-Tocopherol (RRR-δ-Tocopherol), DL-α-Tocopherol (All-rac-α-Tocopherol), D-α-Tocopherylacetat (RRR- α-Tocopherylacetat ), DL-α-Tocopherylacetat (All-rac- α-Tocopherylacetat), D-α –Tocopherylsuccinat (RRR- α-Tocopherylsuccinat), DL-α-Tocopherylsuccinat (All-rac- α-Tocopherylsuccinat), </t>
    </r>
    <r>
      <rPr>
        <sz val="11"/>
        <color indexed="8"/>
        <rFont val="Times New Roman"/>
        <family val="1"/>
      </rPr>
      <t>D-α-Tocotrienol (R-(EE)-α-Tocotrienol)</t>
    </r>
  </si>
  <si>
    <t>Zusätzliche Hinweise zur Angabe der Ergebnisse</t>
  </si>
  <si>
    <r>
      <t>Vitamin B1</t>
    </r>
    <r>
      <rPr>
        <sz val="11"/>
        <rFont val="Times New Roman"/>
        <family val="1"/>
      </rPr>
      <t xml:space="preserve"> soll als Thiamin-Kation angegeben werden und nicht als Thiaminchlorid</t>
    </r>
  </si>
  <si>
    <r>
      <t>Vitamin B6</t>
    </r>
    <r>
      <rPr>
        <sz val="11"/>
        <rFont val="Times New Roman"/>
        <family val="1"/>
      </rPr>
      <t xml:space="preserve"> soll als Pyridoxin (Molmasse 169,2 g/mol) und nicht als Pyridoxin Hydrochlorid (Molmasse 205,6 g/mol) angegeben werden.</t>
    </r>
  </si>
  <si>
    <t>Verfügbare Standardsubstanzen werden in unterschiedlichen Formen angeboten, im Falle der Vitamine B1 allerdings mehrheitlich als Vitamin B1 Hydrochlorid und im Falle von B6 als Pyridoxin Hydrochlorid. Sofern Ihre Laborergebnisse nicht von vornherein auf die von uns vorgegebenen Bezugssubstanzen berechnet vorliegen, müssen Sie vor der Abgabe eine Umrechnung durchführen.</t>
  </si>
  <si>
    <r>
      <t xml:space="preserve">Vitamin C: </t>
    </r>
    <r>
      <rPr>
        <sz val="11"/>
        <rFont val="Times New Roman"/>
        <family val="1"/>
      </rPr>
      <t>Neben L-Ascorbinsäure weist auch Dehydroascorbinsäure Vitamin C Wirksamkeit auf. Bitte beachten Sie, dass Ascorbinsäure nach dem Öffnen der Packungen leicht zu Dehydroascorbinsäure oxidiert werden kann.</t>
    </r>
  </si>
  <si>
    <t>Spezialfall Vitamin E</t>
  </si>
  <si>
    <t>Beim Parameter „Vitamin E“ ist die Sachlage komplexer, weshalb wir auf Grund unserer Erfahrungen folgendes zur Ergebnisübermittlung vorgeben:</t>
  </si>
  <si>
    <t>1.) Parameter „Vitamin E“</t>
  </si>
  <si>
    <r>
      <t xml:space="preserve">Um eine einheitliche Vergleichsbasis für die Beurteilung der Ergebnisdaten zu gewährleisten, soll bei der Berechnung des Vitamin E-Gehaltes davon ausgegangen werden, dass das in der Probe vorhandene </t>
    </r>
    <r>
      <rPr>
        <sz val="11"/>
        <rFont val="Symbol"/>
        <family val="1"/>
        <charset val="2"/>
      </rPr>
      <t>a</t>
    </r>
    <r>
      <rPr>
        <sz val="11"/>
        <rFont val="Times New Roman"/>
        <family val="1"/>
      </rPr>
      <t>-Tocopherol vollständig als Racemat [D/L-</t>
    </r>
    <r>
      <rPr>
        <sz val="11"/>
        <rFont val="Symbol"/>
        <family val="1"/>
        <charset val="2"/>
      </rPr>
      <t>a</t>
    </r>
    <r>
      <rPr>
        <sz val="11"/>
        <rFont val="Times New Roman"/>
        <family val="1"/>
      </rPr>
      <t>-Tocopherol (All-rac- α-Tocopherol) oder D/L-</t>
    </r>
    <r>
      <rPr>
        <sz val="11"/>
        <rFont val="Symbol"/>
        <family val="1"/>
        <charset val="2"/>
      </rPr>
      <t>a</t>
    </r>
    <r>
      <rPr>
        <sz val="11"/>
        <rFont val="Times New Roman"/>
        <family val="1"/>
      </rPr>
      <t>-Tocopherolacetat (All-rac- α-Tocopherylacetat)] zugesetzt wurde.</t>
    </r>
  </si>
  <si>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 E Wirksamkeit verfügen, die jeweiligen Vitamin E Äquivalente. Summieren Sie die einzelnen Vitamin E Äquivalente auf. Geben Sie dann den Gehalt von Vitamin E in der Probe an (berechnet als alpha-Tocopherol-Äquivalente).</t>
    </r>
  </si>
  <si>
    <t>Geben Sie bitte im Tabellenblatt  "Mitteilungen" darüber hinaus an, welche Komponenten Sie bestimmt haben und welche Umrechnungsfaktoren für die biologische Wirksamkeit Sie anwenden (es werden offensichtlich unterschiedliche Faktoren angewendet).</t>
  </si>
  <si>
    <r>
      <t>2.) Parameter „</t>
    </r>
    <r>
      <rPr>
        <b/>
        <sz val="12"/>
        <rFont val="Symbol"/>
        <family val="1"/>
        <charset val="2"/>
      </rPr>
      <t>a</t>
    </r>
    <r>
      <rPr>
        <b/>
        <sz val="12"/>
        <rFont val="Times New Roman"/>
        <family val="1"/>
      </rPr>
      <t>-Tocopherol“</t>
    </r>
  </si>
  <si>
    <r>
      <t xml:space="preserve">Der Summenparameter </t>
    </r>
    <r>
      <rPr>
        <b/>
        <sz val="11"/>
        <rFont val="Symbol"/>
        <family val="1"/>
        <charset val="2"/>
      </rPr>
      <t>a</t>
    </r>
    <r>
      <rPr>
        <b/>
        <sz val="11"/>
        <rFont val="Times New Roman"/>
        <family val="1"/>
      </rPr>
      <t>-Tocopherol wird unabhängig vom Parameter "Vitamin E" ausgewertet und bewertet.</t>
    </r>
  </si>
  <si>
    <t>Beim Parameter a-Tocopherol handelt es sich um einen rein analytischen Parameter. Addieren Sie unter Berücksichtigung stöchiometrischer Faktoren die analytisch bestimmten Gehalte von D/L-a-Tocopherol und D/L-a-Toco­pherolacetat zu a-Tocopherol und geben dann den so berechneten Gehalt an.</t>
  </si>
  <si>
    <t>AOAC 944.13</t>
  </si>
  <si>
    <t>Lebensmitteluntersuchung und Forschung (1992) 195:312-315</t>
  </si>
  <si>
    <t>Vitamin B12 (als Cyanocobalamin</t>
  </si>
  <si>
    <t>Parameter (Ergebnisangabe)</t>
  </si>
  <si>
    <t>Niacin (als Nicotinsäure)</t>
  </si>
  <si>
    <t>Parameter 12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</si>
  <si>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</si>
  <si>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</si>
  <si>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</si>
  <si>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</si>
  <si>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</si>
  <si>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</si>
  <si>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</si>
  <si>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</si>
  <si>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</si>
  <si>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</si>
  <si>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</si>
  <si>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</si>
  <si>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Säure- und/oder enzymatische Hydrolyse, HPLC-Bestimmung (diverse Detektoren incl. MS/MS)</t>
  </si>
  <si>
    <t>?</t>
  </si>
  <si>
    <r>
      <t xml:space="preserve">Berechnen Sie </t>
    </r>
    <r>
      <rPr>
        <b/>
        <sz val="11"/>
        <rFont val="Times New Roman"/>
        <family val="1"/>
      </rPr>
      <t xml:space="preserve">unter Berücksichtigung der jeweiligen biologischen Wirksamkeit </t>
    </r>
    <r>
      <rPr>
        <sz val="11"/>
        <rFont val="Times New Roman"/>
        <family val="1"/>
      </rPr>
      <t>aus den von Ihnen bestimmten Komponenten, die über eine Vitamin-Wirksamkeit verfügen, die jeweiligen Vitamin-Äquivalente. Summieren Sie die einzelnen Vitamin-Äquivalente auf und geben Sie dann unter Berücksichtigung der vorgegebenen Bezugsgröße die jeweiligen Gehalte in 100 g Probe an.</t>
    </r>
  </si>
  <si>
    <t>§ 64 LFGB Nr. L 00.00-171: 2020-05</t>
  </si>
  <si>
    <t>§ 64 LFGB Nr. L 00.00-171: 2020-05, modifiziert</t>
  </si>
  <si>
    <t>potentiometrische Bestimmung</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</si>
  <si>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</si>
  <si>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</si>
  <si>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</si>
  <si>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</si>
  <si>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Tabelle wurde bereits einmal erfolgreich gesendet, es handelt sich um eine Aktualisierung:</t>
  </si>
  <si>
    <r>
      <rPr>
        <sz val="13"/>
        <rFont val="Times New Roman"/>
        <family val="1"/>
      </rPr>
      <t>a-Tocopherol</t>
    </r>
    <r>
      <rPr>
        <sz val="12"/>
        <rFont val="Times New Roman"/>
        <family val="1"/>
      </rPr>
      <t xml:space="preserve"> </t>
    </r>
    <r>
      <rPr>
        <sz val="11"/>
        <rFont val="Times New Roman"/>
        <family val="1"/>
      </rPr>
      <t>(Summe aus D/L-a-Toco-pherol und D/L-a-Tocopherolacetat, berechnet als a-Tocopherol)</t>
    </r>
  </si>
  <si>
    <t>LC-MS/MS nach ISO 21470:2020-11</t>
  </si>
  <si>
    <t>J.Of Chromatograpy A Vol. 881, Issue1-2</t>
  </si>
  <si>
    <t>SLMB Kapitel 1552.1 2000-03 (Modifikation: Matrix Futtermittel)</t>
  </si>
  <si>
    <t>SLMB Kapitel 1556.1 2000-03 (Modifikation: Matrix Futtermittel)</t>
  </si>
  <si>
    <t>SLMB Kapitel 1553.1 2000-03 (Modifikation: Matrix Futtermittel)</t>
  </si>
  <si>
    <t>Mikrobiologisch (VitaFast® Niacin) / r-biopharm Art. Nr. 1004</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</si>
  <si>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</si>
  <si>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</si>
  <si>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</si>
  <si>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</si>
  <si>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</si>
  <si>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</si>
  <si>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</si>
  <si>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</si>
  <si>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</si>
  <si>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Arbeitsgruppe „Fragen der Ernährung“ der Lebensmittelchemischen Gesellschaft, Fachgruppe der Gesellschaft Deutscher Chemiker, hat sich mit dem Thema Vitamine und den biologischen Wertigkeiten befasst. Tabellen mit Umrechnungsfaktoren können daher zum Beispiel als PDF-Datei von der Homepage der GDCh heruntergeladen heruntergeladen werden (www.gdch.de -&gt; Netzwerk &amp; Strukturen -&gt; Fachstrukturen -&gt; LChG -&gt; Arbeitsgruppen -&gt; Fragen der Ernährung -&gt; Positionspapiere -&gt; Vitamin Umrechnungstabellen).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</si>
  <si>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</si>
  <si>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</si>
  <si>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</si>
  <si>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ELISA Immunolab FOL-E01</t>
  </si>
  <si>
    <t>LC-MS/MS nach ISO 20639:2015-11</t>
  </si>
  <si>
    <t>ISO 6557-2 modifiziert</t>
  </si>
  <si>
    <t>Enzymatisch r-biopharm Enzytec E1267</t>
  </si>
  <si>
    <t>V.1</t>
  </si>
  <si>
    <t>µg/100 mL</t>
  </si>
  <si>
    <t>mg/100 mL</t>
  </si>
  <si>
    <t>Geben Sie Ihre Ergebnisse mit den in Spalte 3 aufgeführten signifikanten Stellen an. Beispiele hierzu sind in "Signifikanz" enthalten.
Report your results with in column 3 shown significant numbers (there are some examples in sheet "Significance" .</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</si>
  <si>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</si>
  <si>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https://lvus.de/html/pdf/aprotec.php?file=anleitung.pdf</t>
  </si>
  <si>
    <t xml:space="preserve">dem nachfolgenden Link: </t>
  </si>
  <si>
    <t>Eine bebilderte Anleitung zum Ausfüllen der Ergebniserfassungstabelle finden Sie unter</t>
  </si>
  <si>
    <r>
      <t xml:space="preserve">Bei bereits durchgeführten Laborvergleichsuntersuchungen „Vitamine“ wurden wiederholt Unsicherheiten bei denjenigen Vitaminen beobachtet, die aus mehreren Komponenten berechnet werden (A, E und C). Dies führte wiederholt zu Nachfragen bei den Organisatoren. </t>
    </r>
    <r>
      <rPr>
        <b/>
        <sz val="11"/>
        <rFont val="Times New Roman"/>
        <family val="1"/>
      </rPr>
      <t>Bei den Berechnungen muss jeweils die biologische Wirksamkeit der Komponenten berücksichtigt werden.</t>
    </r>
  </si>
  <si>
    <r>
      <t xml:space="preserve">Vitamin A: </t>
    </r>
    <r>
      <rPr>
        <sz val="11"/>
        <rFont val="Times New Roman"/>
        <family val="1"/>
      </rPr>
      <t>Es handelt sich um ein Lebensmittel, welches ausschließlich pflanzliche Bestandteile enthält. Vitamin A ist daher ausschließlich als Provitamin A im Probenmaterial enthalten. Analytisch bestimmtes Provitamin A muss über die biologische Wirksamkeit umgerechnet und als Vitamin A (Retinol) angegeben werden.</t>
    </r>
  </si>
  <si>
    <t>photometrisch nach Fujita-Ebihara</t>
  </si>
  <si>
    <t>iodometrisch</t>
  </si>
  <si>
    <t>§ 64 LFGB Nr. L 00.00-83 (DIN EN 14122)</t>
  </si>
  <si>
    <t>§ 64 LFGB Nr. L 00.00-83 (DIN EN 14122), modifiziert</t>
  </si>
  <si>
    <t>§ 64 LFGB Nr. L 00.00-84 (DIN EN 14152)</t>
  </si>
  <si>
    <t>§ 64 LFGB Nr. L 00.00-84 (DIN EN 14152), modifiziert</t>
  </si>
  <si>
    <t>§ 64 LFGB Nr. L 00.00-97</t>
  </si>
  <si>
    <t>§ 64 LFGB Nr. L 00.00-97, modifiziert</t>
  </si>
  <si>
    <t>DIN 14664 (auch modifiziert)</t>
  </si>
  <si>
    <t>§ 64 LFGB Nr. L 00.00-195: 2024-08</t>
  </si>
  <si>
    <t>§ 64 LFGB Nr. L 00.00-195: 2024-08, modifiziert</t>
  </si>
  <si>
    <t>DIN EN ISO 14122: 2003 (auch modifiziert)</t>
  </si>
  <si>
    <t>Mikrobiologisch, sonstiger Test</t>
  </si>
  <si>
    <t>Mikrobiologisch USP 21,3, method 88 (auch modifiziert)</t>
  </si>
  <si>
    <t>Max-1</t>
  </si>
  <si>
    <t>Verseifung mit methanolischer oder ethanolischer KOH, Festphasenextraktion, HPLC mit UV-Detektion</t>
  </si>
  <si>
    <t>Verseifung mit methanolischer oder ethanolischer KOH, Festphasenextraktion, HPLC-Bestimmung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</si>
</sst>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perscript"/>
      <sz val="11"/>
      <name val="Times New Roman"/>
      <family val="1"/>
    </font>
    <font>
      <sz val="11"/>
      <color indexed="8"/>
      <name val="Times New Roman"/>
      <family val="1"/>
    </font>
    <font>
      <sz val="11"/>
      <name val="Symbol"/>
      <family val="1"/>
      <charset val="2"/>
    </font>
    <font>
      <b/>
      <sz val="12"/>
      <name val="Symbol"/>
      <family val="1"/>
      <charset val="2"/>
    </font>
    <font>
      <b/>
      <sz val="11"/>
      <name val="Symbol"/>
      <family val="1"/>
      <charset val="2"/>
    </font>
    <font>
      <sz val="11"/>
      <name val="Cambria"/>
      <family val="1"/>
    </font>
    <font>
      <sz val="10"/>
      <name val="Arial"/>
      <family val="2"/>
    </font>
    <font>
      <sz val="11"/>
      <color rgb="FF000000"/>
      <name val="Times New Roman"/>
      <family val="1"/>
    </font>
    <font>
      <b/>
      <sz val="11"/>
      <color rgb="FFFF0000"/>
      <name val="Times New Roman"/>
      <family val="1"/>
    </font>
    <font>
      <i/>
      <sz val="11"/>
      <color theme="0" tint="-0.499984740745262"/>
      <name val="Times New Roman"/>
      <family val="1"/>
    </font>
    <font>
      <sz val="13"/>
      <color rgb="FFC0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rgb="FF008000"/>
      </top>
      <bottom/>
      <diagonal/>
    </border>
  </borders>
  <cellStyleXfs count="7">
    <xf numFmtId="0" fontId="0" fillId="0" borderId="0"/>
    <xf numFmtId="0" fontId="1" fillId="0" borderId="0" applyNumberFormat="0" applyFill="0" applyBorder="0" applyAlignment="0" applyProtection="0">
      <alignment vertical="top"/>
      <protection locked="0"/>
    </xf>
    <xf numFmtId="0" fontId="31" fillId="0" borderId="0"/>
    <xf numFmtId="0" fontId="5"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7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9" fillId="0" borderId="0" xfId="0" applyFont="1" applyProtection="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20" fillId="0" borderId="0" xfId="0" applyFont="1" applyProtection="1">
      <protection hidden="1"/>
    </xf>
    <xf numFmtId="0" fontId="7" fillId="4" borderId="0" xfId="0" applyFont="1" applyFill="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2" fontId="21" fillId="3" borderId="1" xfId="0" applyNumberFormat="1" applyFont="1" applyFill="1" applyBorder="1" applyAlignment="1">
      <alignment horizontal="center" vertical="top" wrapText="1"/>
    </xf>
    <xf numFmtId="0" fontId="18"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5" fillId="0" borderId="0" xfId="0" applyFont="1" applyAlignment="1">
      <alignment horizontal="justify" vertical="top" wrapText="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9" fillId="3" borderId="0" xfId="0" applyFont="1" applyFill="1" applyProtection="1">
      <protection locked="0"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0" xfId="0" applyFont="1"/>
    <xf numFmtId="0" fontId="7" fillId="4" borderId="0" xfId="0" applyFont="1" applyFill="1" applyProtection="1">
      <protection hidden="1"/>
    </xf>
    <xf numFmtId="49" fontId="24" fillId="2" borderId="0" xfId="0" applyNumberFormat="1" applyFont="1" applyFill="1" applyAlignment="1" applyProtection="1">
      <alignment vertical="center"/>
      <protection locked="0" hidden="1"/>
    </xf>
    <xf numFmtId="0" fontId="4" fillId="0" borderId="0" xfId="0" applyFont="1" applyAlignment="1" applyProtection="1">
      <alignment horizontal="justify" vertical="top" wrapText="1"/>
      <protection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16" fillId="0" borderId="0" xfId="0" applyFont="1" applyAlignment="1">
      <alignment horizontal="left" vertical="top" wrapText="1"/>
    </xf>
    <xf numFmtId="0" fontId="9" fillId="0" borderId="0" xfId="0" applyFont="1" applyAlignment="1" applyProtection="1">
      <alignment vertical="center"/>
      <protection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0" fillId="3" borderId="0" xfId="0" applyFill="1"/>
    <xf numFmtId="0" fontId="4" fillId="0" borderId="0" xfId="0" applyFont="1" applyAlignment="1">
      <alignment vertical="center" wrapText="1"/>
    </xf>
    <xf numFmtId="0" fontId="24" fillId="0" borderId="0" xfId="0" applyFont="1" applyAlignment="1">
      <alignment vertical="top" wrapText="1"/>
    </xf>
    <xf numFmtId="0" fontId="24" fillId="0" borderId="0" xfId="0" applyFont="1" applyAlignment="1" applyProtection="1">
      <alignment vertical="top"/>
      <protection hidden="1"/>
    </xf>
    <xf numFmtId="0" fontId="24" fillId="0" borderId="0" xfId="0" applyFont="1" applyAlignment="1" applyProtection="1">
      <alignmen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5" fillId="5" borderId="0" xfId="0" applyFont="1" applyFill="1" applyAlignment="1" applyProtection="1">
      <alignment horizontal="left"/>
      <protection hidden="1"/>
    </xf>
    <xf numFmtId="0" fontId="4" fillId="5" borderId="0" xfId="0" applyFont="1" applyFill="1" applyProtection="1">
      <protection hidden="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49" fontId="4" fillId="2" borderId="0" xfId="0" applyNumberFormat="1" applyFont="1" applyFill="1" applyProtection="1">
      <protection locked="0"/>
    </xf>
    <xf numFmtId="49" fontId="24" fillId="2" borderId="0" xfId="0" applyNumberFormat="1" applyFont="1" applyFill="1" applyAlignment="1" applyProtection="1">
      <alignment vertical="center"/>
      <protection locked="0"/>
    </xf>
    <xf numFmtId="0" fontId="17" fillId="0" borderId="0" xfId="0" applyFont="1" applyProtection="1">
      <protection hidden="1"/>
    </xf>
    <xf numFmtId="0" fontId="16" fillId="0" borderId="0" xfId="0" applyFont="1"/>
    <xf numFmtId="0" fontId="5" fillId="0" borderId="0" xfId="0" applyFont="1" applyAlignment="1">
      <alignment vertical="center"/>
    </xf>
    <xf numFmtId="0" fontId="0" fillId="3" borderId="0" xfId="0" applyFill="1" applyAlignment="1">
      <alignment wrapText="1"/>
    </xf>
    <xf numFmtId="0" fontId="0" fillId="3" borderId="0" xfId="0" applyFill="1" applyAlignment="1">
      <alignment vertical="center"/>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wrapText="1"/>
    </xf>
    <xf numFmtId="0" fontId="18" fillId="0" borderId="8" xfId="0" applyFont="1" applyBorder="1" applyAlignment="1">
      <alignment vertical="center" wrapText="1"/>
    </xf>
    <xf numFmtId="0" fontId="9" fillId="0" borderId="0" xfId="0" applyFont="1" applyAlignment="1">
      <alignment horizontal="justify" vertical="center"/>
    </xf>
    <xf numFmtId="0" fontId="5" fillId="0" borderId="0" xfId="0" applyFont="1" applyAlignment="1">
      <alignment horizontal="justify" vertical="center"/>
    </xf>
    <xf numFmtId="0" fontId="19"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30" fillId="0" borderId="0" xfId="0" applyFont="1" applyAlignment="1">
      <alignment horizontal="justify" vertical="center"/>
    </xf>
    <xf numFmtId="0" fontId="11" fillId="0" borderId="0" xfId="0" applyFont="1" applyProtection="1">
      <protection hidden="1"/>
    </xf>
    <xf numFmtId="49" fontId="5" fillId="2" borderId="0" xfId="0" applyNumberFormat="1" applyFon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1" xfId="5" applyFont="1"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164" fontId="21" fillId="3" borderId="1"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0" fontId="5" fillId="6" borderId="0" xfId="0" applyFont="1" applyFill="1" applyAlignment="1">
      <alignment vertical="center"/>
    </xf>
    <xf numFmtId="0" fontId="5" fillId="7" borderId="0" xfId="0" applyFont="1" applyFill="1" applyAlignment="1">
      <alignment horizontal="left" vertical="center"/>
    </xf>
    <xf numFmtId="0" fontId="5" fillId="8" borderId="0" xfId="5" applyFill="1"/>
    <xf numFmtId="0" fontId="1" fillId="0" borderId="0" xfId="1" applyAlignment="1" applyProtection="1">
      <alignment vertical="center"/>
    </xf>
    <xf numFmtId="0" fontId="5" fillId="9" borderId="0" xfId="5" applyFill="1"/>
    <xf numFmtId="0" fontId="5" fillId="0" borderId="9" xfId="0" applyFont="1" applyBorder="1" applyAlignment="1">
      <alignment horizontal="left" wrapText="1"/>
    </xf>
    <xf numFmtId="0" fontId="5" fillId="0" borderId="9"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9" xfId="5" applyFont="1" applyFill="1" applyBorder="1" applyAlignment="1">
      <alignment horizontal="left" vertical="center" wrapText="1"/>
    </xf>
    <xf numFmtId="0" fontId="4" fillId="3" borderId="9"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0" fontId="5" fillId="4" borderId="0" xfId="0" applyFont="1" applyFill="1" applyAlignment="1" applyProtection="1">
      <alignmen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4" fillId="2" borderId="0" xfId="0" applyFont="1" applyFill="1" applyAlignment="1" applyProtection="1">
      <alignment horizontal="left"/>
      <protection locked="0"/>
    </xf>
    <xf numFmtId="0" fontId="35" fillId="10" borderId="0" xfId="0" applyFont="1" applyFill="1" applyAlignment="1">
      <alignment horizontal="left" vertical="center" wrapText="1"/>
    </xf>
    <xf numFmtId="49" fontId="5" fillId="2" borderId="0" xfId="0" applyNumberFormat="1" applyFont="1" applyFill="1" applyAlignment="1" applyProtection="1">
      <alignment vertical="center"/>
      <protection locked="0"/>
    </xf>
  </cellXfs>
  <cellStyles count="7">
    <cellStyle name="Hyperlink 2" xfId="4" xr:uid="{00000000-0005-0000-0000-000001000000}"/>
    <cellStyle name="Link" xfId="1" builtinId="8"/>
    <cellStyle name="Link 2" xfId="6" xr:uid="{9E8476FA-4B1C-42D0-A4BE-FD6A510FEF64}"/>
    <cellStyle name="Standard" xfId="0" builtinId="0"/>
    <cellStyle name="Standard 2" xfId="2" xr:uid="{00000000-0005-0000-0000-000003000000}"/>
    <cellStyle name="Standard 2 2 2" xfId="5" xr:uid="{482AD48A-D436-46A3-8CC7-1C226D2AE08B}"/>
    <cellStyle name="Standard 3" xfId="3" xr:uid="{00000000-0005-0000-0000-00000400000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100" dropStyle="combo" dx="18" fmlaLink="Vitamine!$B$2" fmlaRange="Vitamine!$B$4:$B$54" sel="51" val="0"/>
</file>

<file path=xl/ctrlProps/ctrlProp10.xml><?xml version="1.0" encoding="utf-8"?>
<formControlPr xmlns="http://schemas.microsoft.com/office/spreadsheetml/2009/9/main" objectType="Drop" dropLines="60" dropStyle="combo" dx="18" fmlaLink="Vitamine!$I$2" fmlaRange="Vitamine!$B$4:$B$54" sel="51" val="2"/>
</file>

<file path=xl/ctrlProps/ctrlProp11.xml><?xml version="1.0" encoding="utf-8"?>
<formControlPr xmlns="http://schemas.microsoft.com/office/spreadsheetml/2009/9/main" objectType="Drop" dropLines="60" dropStyle="combo" dx="18" fmlaLink="Vitamin_A!$B$1" fmlaRange="Vitamin_A!$B$3:$B$35" sel="33" val="0"/>
</file>

<file path=xl/ctrlProps/ctrlProp12.xml><?xml version="1.0" encoding="utf-8"?>
<formControlPr xmlns="http://schemas.microsoft.com/office/spreadsheetml/2009/9/main" objectType="Drop" dropLines="60" dropStyle="combo" dx="18" fmlaLink="Vitamine!$J$2" fmlaRange="Vitamine!$B$4:$B$54" sel="51" val="0"/>
</file>

<file path=xl/ctrlProps/ctrlProp2.xml><?xml version="1.0" encoding="utf-8"?>
<formControlPr xmlns="http://schemas.microsoft.com/office/spreadsheetml/2009/9/main" objectType="Drop" dropLines="100" dropStyle="combo" dx="18" fmlaLink="Vitamine!$D$2" fmlaRange="Vitamine!$B$4:$B$54" sel="51" val="10"/>
</file>

<file path=xl/ctrlProps/ctrlProp3.xml><?xml version="1.0" encoding="utf-8"?>
<formControlPr xmlns="http://schemas.microsoft.com/office/spreadsheetml/2009/9/main" objectType="Drop" dropLines="60" dropStyle="combo" dx="18" fmlaLink="Vitamine!$E$2" fmlaRange="Vitamine!$B$4:$B$54" sel="51" val="6"/>
</file>

<file path=xl/ctrlProps/ctrlProp4.xml><?xml version="1.0" encoding="utf-8"?>
<formControlPr xmlns="http://schemas.microsoft.com/office/spreadsheetml/2009/9/main" objectType="Drop" dropLines="60" dropStyle="combo" dx="18" fmlaLink="Vitamine!$F$2" fmlaRange="Vitamine!$B$4:$B$54" sel="51" val="2"/>
</file>

<file path=xl/ctrlProps/ctrlProp5.xml><?xml version="1.0" encoding="utf-8"?>
<formControlPr xmlns="http://schemas.microsoft.com/office/spreadsheetml/2009/9/main" objectType="Drop" dropLines="60" dropStyle="combo" dx="18" fmlaLink="Vitamin_C!$B$1" fmlaRange="Vitamin_C!$B$3:$B$24" sel="22" val="0"/>
</file>

<file path=xl/ctrlProps/ctrlProp6.xml><?xml version="1.0" encoding="utf-8"?>
<formControlPr xmlns="http://schemas.microsoft.com/office/spreadsheetml/2009/9/main" objectType="Drop" dropLines="60" dropStyle="combo" dx="18" fmlaLink="Vitamin_E!$B$1" fmlaRange="Vitamin_E!$B$3:$B$21" sel="19" val="0"/>
</file>

<file path=xl/ctrlProps/ctrlProp7.xml><?xml version="1.0" encoding="utf-8"?>
<formControlPr xmlns="http://schemas.microsoft.com/office/spreadsheetml/2009/9/main" objectType="Drop" dropLines="60" dropStyle="combo" dx="18" fmlaLink="Vitamine!$G$2" fmlaRange="Vitamine!$B$4:$B$54" sel="51" val="11"/>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60" dropStyle="combo" dx="18" fmlaLink="Vitamine!$H$2" fmlaRange="Vitamine!$B$4:$B$54" sel="51" val="7"/>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82205" cy="7245350"/>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310746</xdr:colOff>
      <xdr:row>46</xdr:row>
      <xdr:rowOff>76200</xdr:rowOff>
    </xdr:to>
    <xdr:pic>
      <xdr:nvPicPr>
        <xdr:cNvPr id="2" name="Grafik 1">
          <a:extLst>
            <a:ext uri="{FF2B5EF4-FFF2-40B4-BE49-F238E27FC236}">
              <a16:creationId xmlns:a16="http://schemas.microsoft.com/office/drawing/2014/main" id="{A15831FC-8950-9EDC-FD2A-5A17D1C2A00F}"/>
            </a:ext>
          </a:extLst>
        </xdr:cNvPr>
        <xdr:cNvPicPr>
          <a:picLocks noChangeAspect="1"/>
        </xdr:cNvPicPr>
      </xdr:nvPicPr>
      <xdr:blipFill>
        <a:blip xmlns:r="http://schemas.openxmlformats.org/officeDocument/2006/relationships" r:embed="rId1"/>
        <a:stretch>
          <a:fillRect/>
        </a:stretch>
      </xdr:blipFill>
      <xdr:spPr>
        <a:xfrm>
          <a:off x="0" y="0"/>
          <a:ext cx="6782984" cy="818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37</xdr:row>
          <xdr:rowOff>38100</xdr:rowOff>
        </xdr:from>
        <xdr:to>
          <xdr:col>7</xdr:col>
          <xdr:colOff>76200</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B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38100</xdr:rowOff>
        </xdr:from>
        <xdr:to>
          <xdr:col>7</xdr:col>
          <xdr:colOff>76200</xdr:colOff>
          <xdr:row>40</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B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38100</xdr:rowOff>
        </xdr:from>
        <xdr:to>
          <xdr:col>7</xdr:col>
          <xdr:colOff>76200</xdr:colOff>
          <xdr:row>42</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B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38100</xdr:rowOff>
        </xdr:from>
        <xdr:to>
          <xdr:col>7</xdr:col>
          <xdr:colOff>76200</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B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47</xdr:row>
          <xdr:rowOff>38100</xdr:rowOff>
        </xdr:from>
        <xdr:to>
          <xdr:col>7</xdr:col>
          <xdr:colOff>76200</xdr:colOff>
          <xdr:row>48</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B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38100</xdr:rowOff>
        </xdr:from>
        <xdr:to>
          <xdr:col>7</xdr:col>
          <xdr:colOff>76200</xdr:colOff>
          <xdr:row>50</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B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51</xdr:row>
          <xdr:rowOff>38100</xdr:rowOff>
        </xdr:from>
        <xdr:to>
          <xdr:col>7</xdr:col>
          <xdr:colOff>76200</xdr:colOff>
          <xdr:row>52</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B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61913</xdr:rowOff>
        </xdr:from>
        <xdr:to>
          <xdr:col>6</xdr:col>
          <xdr:colOff>976313</xdr:colOff>
          <xdr:row>16</xdr:row>
          <xdr:rowOff>328613</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B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38100</xdr:rowOff>
        </xdr:from>
        <xdr:to>
          <xdr:col>7</xdr:col>
          <xdr:colOff>76200</xdr:colOff>
          <xdr:row>57</xdr:row>
          <xdr:rowOff>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B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38100</xdr:rowOff>
        </xdr:from>
        <xdr:to>
          <xdr:col>7</xdr:col>
          <xdr:colOff>76200</xdr:colOff>
          <xdr:row>59</xdr:row>
          <xdr:rowOff>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B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38100</xdr:rowOff>
        </xdr:from>
        <xdr:to>
          <xdr:col>7</xdr:col>
          <xdr:colOff>76200</xdr:colOff>
          <xdr:row>46</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B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60</xdr:row>
          <xdr:rowOff>38100</xdr:rowOff>
        </xdr:from>
        <xdr:to>
          <xdr:col>7</xdr:col>
          <xdr:colOff>76200</xdr:colOff>
          <xdr:row>61</xdr:row>
          <xdr:rowOff>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B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F5E6-A21D-4D9C-92E6-71ECF0042A9F}">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15" t="s">
        <v>50</v>
      </c>
      <c r="B1" s="116"/>
      <c r="C1" s="116"/>
    </row>
    <row r="2" spans="1:3" ht="51.95" customHeight="1" x14ac:dyDescent="0.4">
      <c r="A2" s="117" t="s">
        <v>51</v>
      </c>
      <c r="B2" s="118"/>
      <c r="C2" s="118"/>
    </row>
    <row r="3" spans="1:3" ht="74.25" customHeight="1" x14ac:dyDescent="0.4">
      <c r="A3" s="117" t="s">
        <v>52</v>
      </c>
      <c r="B3" s="117"/>
      <c r="C3" s="117"/>
    </row>
    <row r="4" spans="1:3" ht="80.45" customHeight="1" x14ac:dyDescent="0.55000000000000004">
      <c r="A4" s="117" t="s">
        <v>66</v>
      </c>
      <c r="B4" s="118"/>
      <c r="C4" s="118"/>
    </row>
    <row r="5" spans="1:3" ht="30.3" customHeight="1" x14ac:dyDescent="0.45">
      <c r="A5" s="119"/>
      <c r="B5" s="119"/>
      <c r="C5" s="119"/>
    </row>
    <row r="6" spans="1:3" ht="30.3" customHeight="1" x14ac:dyDescent="0.4">
      <c r="A6" s="35" t="s">
        <v>53</v>
      </c>
    </row>
    <row r="7" spans="1:3" ht="54" customHeight="1" x14ac:dyDescent="0.4">
      <c r="A7" s="113" t="s">
        <v>54</v>
      </c>
      <c r="B7" s="114"/>
      <c r="C7" s="114"/>
    </row>
    <row r="9" spans="1:3" x14ac:dyDescent="0.4">
      <c r="A9" s="36" t="s">
        <v>55</v>
      </c>
      <c r="B9" s="36" t="s">
        <v>56</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34">
        <v>7.8</v>
      </c>
    </row>
  </sheetData>
  <sheetProtection password="CAA1"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A2" sqref="A2"/>
    </sheetView>
  </sheetViews>
  <sheetFormatPr baseColWidth="10" defaultColWidth="11.42578125" defaultRowHeight="13.9" x14ac:dyDescent="0.4"/>
  <cols>
    <col min="1" max="1" width="25.140625" style="38" bestFit="1" customWidth="1"/>
    <col min="2" max="2" width="39" style="38" customWidth="1"/>
    <col min="3" max="16384" width="11.42578125" style="38"/>
  </cols>
  <sheetData>
    <row r="1" spans="1:7" ht="20.100000000000001" customHeight="1" x14ac:dyDescent="0.4">
      <c r="A1" s="37" t="s">
        <v>57</v>
      </c>
      <c r="C1" s="39" t="s">
        <v>58</v>
      </c>
    </row>
    <row r="2" spans="1:7" ht="20.100000000000001" customHeight="1" x14ac:dyDescent="0.4">
      <c r="A2" s="38" t="s">
        <v>59</v>
      </c>
      <c r="B2" s="169"/>
      <c r="C2" s="38" t="s">
        <v>59</v>
      </c>
    </row>
    <row r="3" spans="1:7" ht="20.100000000000001" customHeight="1" x14ac:dyDescent="0.4">
      <c r="A3" s="38" t="s">
        <v>60</v>
      </c>
      <c r="B3" s="68"/>
      <c r="C3" s="38" t="s">
        <v>61</v>
      </c>
    </row>
    <row r="4" spans="1:7" ht="20.100000000000001" customHeight="1" x14ac:dyDescent="0.4">
      <c r="A4" s="38" t="s">
        <v>62</v>
      </c>
      <c r="B4" s="169"/>
      <c r="C4" s="38" t="s">
        <v>63</v>
      </c>
    </row>
    <row r="5" spans="1:7" ht="10.25" customHeight="1" x14ac:dyDescent="0.4"/>
    <row r="6" spans="1:7" ht="60" customHeight="1" x14ac:dyDescent="0.4">
      <c r="A6" s="153" t="s">
        <v>255</v>
      </c>
      <c r="B6" s="154"/>
      <c r="C6" s="154"/>
      <c r="D6" s="154"/>
      <c r="E6" s="154"/>
      <c r="F6" s="154"/>
      <c r="G6" s="154"/>
    </row>
    <row r="7" spans="1:7" ht="15" customHeight="1" x14ac:dyDescent="0.4">
      <c r="A7" s="108"/>
      <c r="B7" s="108"/>
      <c r="C7" s="108"/>
      <c r="D7" s="108"/>
      <c r="E7" s="108"/>
      <c r="F7" s="108"/>
      <c r="G7" s="108"/>
    </row>
    <row r="8" spans="1:7" ht="60" customHeight="1" x14ac:dyDescent="0.4">
      <c r="A8" s="153" t="s">
        <v>256</v>
      </c>
      <c r="B8" s="154"/>
      <c r="C8" s="154"/>
      <c r="D8" s="154"/>
      <c r="E8" s="154"/>
      <c r="F8" s="154"/>
      <c r="G8" s="154"/>
    </row>
    <row r="9" spans="1:7" ht="10.25" customHeight="1" x14ac:dyDescent="0.4">
      <c r="A9" s="77"/>
      <c r="B9" s="77"/>
      <c r="C9" s="77"/>
      <c r="D9" s="77"/>
      <c r="E9" s="77"/>
      <c r="F9" s="77"/>
      <c r="G9" s="77"/>
    </row>
    <row r="10" spans="1:7" ht="45" customHeight="1" x14ac:dyDescent="0.4">
      <c r="A10" s="150" t="s">
        <v>236</v>
      </c>
      <c r="B10" s="150"/>
      <c r="C10" s="150"/>
      <c r="D10" s="150"/>
      <c r="E10" s="150"/>
      <c r="F10" s="150"/>
      <c r="G10" s="150"/>
    </row>
    <row r="11" spans="1:7" ht="75" customHeight="1" x14ac:dyDescent="0.4">
      <c r="A11" s="155" t="s">
        <v>257</v>
      </c>
      <c r="B11" s="155"/>
      <c r="C11" s="155"/>
      <c r="D11" s="155"/>
      <c r="E11" s="155"/>
      <c r="F11" s="155"/>
      <c r="G11" s="155"/>
    </row>
    <row r="12" spans="1:7" ht="45" customHeight="1" x14ac:dyDescent="0.4">
      <c r="A12" s="150" t="s">
        <v>142</v>
      </c>
      <c r="B12" s="150"/>
      <c r="C12" s="151" t="s">
        <v>143</v>
      </c>
      <c r="D12" s="151"/>
      <c r="E12" s="151"/>
      <c r="F12" s="151"/>
      <c r="G12" s="109"/>
    </row>
    <row r="13" spans="1:7" ht="10.25" customHeight="1" x14ac:dyDescent="0.4">
      <c r="A13" s="66"/>
      <c r="B13" s="66"/>
      <c r="C13" s="67"/>
      <c r="D13" s="67"/>
      <c r="E13" s="67"/>
      <c r="F13" s="67"/>
      <c r="G13" s="67"/>
    </row>
    <row r="14" spans="1:7" ht="10.25" customHeight="1" x14ac:dyDescent="0.4"/>
    <row r="15" spans="1:7" ht="20.100000000000001" customHeight="1" x14ac:dyDescent="0.4">
      <c r="A15" s="38" t="s">
        <v>64</v>
      </c>
      <c r="B15" s="68"/>
      <c r="C15" s="152" t="s">
        <v>73</v>
      </c>
      <c r="D15" s="152"/>
      <c r="E15" s="152"/>
    </row>
    <row r="16" spans="1:7" ht="20.100000000000001" customHeight="1" x14ac:dyDescent="0.4">
      <c r="A16" s="38" t="s">
        <v>65</v>
      </c>
      <c r="B16" s="40" t="str">
        <f>IF(ISBLANK(B15),"",IF(B3=B15,"Kontrolle erfolgreich - check ok","FEHLER - ERROR"))</f>
        <v/>
      </c>
      <c r="C16" s="38" t="s">
        <v>74</v>
      </c>
    </row>
    <row r="17" spans="2:2" x14ac:dyDescent="0.4">
      <c r="B17" s="40" t="str">
        <f>IF(ISBLANK(B15),"",IF(ISERROR(FIND("@",B15,1)),"keine gültige eMail-Adresse",IF((VALUE(FIND("@",B15,1))&gt;1),"","keine gültige eMail-Adresse!")))</f>
        <v/>
      </c>
    </row>
    <row r="18" spans="2:2" x14ac:dyDescent="0.4">
      <c r="B18" s="40" t="str">
        <f>IF(ISBLANK(B15),"",IF(ISERROR(FIND("@",B15,1)),"no valid eMail-adress",IF((VALUE(FIND("@",B15,1))&gt;1),"","no valid eMail-address!")))</f>
        <v/>
      </c>
    </row>
    <row r="19" spans="2:2" x14ac:dyDescent="0.4">
      <c r="B19" s="38" t="str">
        <f>IF(ISBLANK(B15),"",IF(ISERROR(FIND("; ",B15,1)),"",IF((VALUE(FIND("; ",B15,1))&gt;8),"","Achtung - die zweite eMail-Adresse wurde nicht korrekt eingegeben")))</f>
        <v/>
      </c>
    </row>
  </sheetData>
  <sheetProtection algorithmName="SHA-512" hashValue="FHjLZvfEpM0RwFmIGpOY+f9t8LCX3GjF5PcO6txtddieCGgw1Wt5OzDrBGGLOlXRp7L+uPKzafeDU/ppH0l2DQ==" saltValue="RMVyoc6oqpcoZwogbq4Uv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3</v>
      </c>
      <c r="B2" s="3" t="str">
        <f>IF(ISNUMBER(VALUE(Ergebnisse!G2)),IF(VALUE(Ergebnisse!G2)&gt;0,VALUE(Ergebnisse!G2),""),"")</f>
        <v/>
      </c>
    </row>
    <row r="3" spans="1:7" x14ac:dyDescent="0.4">
      <c r="A3" t="s">
        <v>12</v>
      </c>
      <c r="B3" s="3">
        <v>20</v>
      </c>
      <c r="D3" t="s">
        <v>17</v>
      </c>
    </row>
    <row r="4" spans="1:7" x14ac:dyDescent="0.4">
      <c r="A4" t="s">
        <v>13</v>
      </c>
      <c r="B4" s="3">
        <f>YEAR(Ergebnisse!E5)</f>
        <v>2026</v>
      </c>
      <c r="D4" s="5">
        <v>2</v>
      </c>
    </row>
    <row r="5" spans="1:7" x14ac:dyDescent="0.4">
      <c r="A5" t="s">
        <v>14</v>
      </c>
      <c r="B5" s="3" t="str">
        <f>D8</f>
        <v>N</v>
      </c>
      <c r="D5" t="str">
        <f>IF(D4=2,"N","J")</f>
        <v>N</v>
      </c>
      <c r="F5">
        <v>1</v>
      </c>
      <c r="G5" s="50" t="s">
        <v>75</v>
      </c>
    </row>
    <row r="6" spans="1:7" x14ac:dyDescent="0.4">
      <c r="A6" t="s">
        <v>41</v>
      </c>
      <c r="B6" s="3">
        <f>Ergebnisse!G3</f>
        <v>1</v>
      </c>
      <c r="F6">
        <v>2</v>
      </c>
      <c r="G6" s="50" t="s">
        <v>76</v>
      </c>
    </row>
    <row r="7" spans="1:7" x14ac:dyDescent="0.4">
      <c r="A7" t="s">
        <v>42</v>
      </c>
      <c r="B7" s="33">
        <f>Ergebnisse!E5</f>
        <v>46187</v>
      </c>
    </row>
    <row r="8" spans="1:7" x14ac:dyDescent="0.4">
      <c r="A8" t="s">
        <v>15</v>
      </c>
      <c r="B8" s="3">
        <v>12</v>
      </c>
      <c r="D8" t="str">
        <f>LEFT(D5,1)</f>
        <v>N</v>
      </c>
    </row>
    <row r="9" spans="1:7" x14ac:dyDescent="0.4">
      <c r="A9" t="s">
        <v>16</v>
      </c>
      <c r="B9" s="3">
        <v>2</v>
      </c>
    </row>
    <row r="10" spans="1:7" x14ac:dyDescent="0.4">
      <c r="A10" t="s">
        <v>233</v>
      </c>
      <c r="B10" s="93">
        <f>Kontakt!B2</f>
        <v>0</v>
      </c>
    </row>
    <row r="11" spans="1:7" x14ac:dyDescent="0.4">
      <c r="A11" t="s">
        <v>234</v>
      </c>
      <c r="B11" s="3">
        <f>IF(Kontakt!B3=Kontakt!B15,Kontakt!B3,0)</f>
        <v>0</v>
      </c>
    </row>
    <row r="12" spans="1:7" x14ac:dyDescent="0.4">
      <c r="A12" s="50" t="s">
        <v>235</v>
      </c>
      <c r="B12" s="3">
        <v>1</v>
      </c>
    </row>
    <row r="13" spans="1:7" x14ac:dyDescent="0.4">
      <c r="A13" t="s">
        <v>20</v>
      </c>
      <c r="B13" s="54" t="str">
        <f>Ergebnisse!A22</f>
        <v>Vitamin B1 (als Thiamin-Kation)</v>
      </c>
      <c r="C13" s="2" t="str">
        <f>Ergebnisse!B22</f>
        <v>µg/100 mL</v>
      </c>
    </row>
    <row r="14" spans="1:7" x14ac:dyDescent="0.4">
      <c r="A14" t="s">
        <v>21</v>
      </c>
      <c r="B14" s="54" t="str">
        <f>Ergebnisse!A23</f>
        <v>Vitamin B2 (als Riboflavin)</v>
      </c>
      <c r="C14" s="2" t="str">
        <f>Ergebnisse!B23</f>
        <v>µg/100 mL</v>
      </c>
    </row>
    <row r="15" spans="1:7" x14ac:dyDescent="0.4">
      <c r="A15" t="s">
        <v>22</v>
      </c>
      <c r="B15" s="54" t="str">
        <f>Ergebnisse!A24</f>
        <v>Vitamin B6 (als Pyridoxin)</v>
      </c>
      <c r="C15" s="2" t="str">
        <f>Ergebnisse!B24</f>
        <v>µg/100 mL</v>
      </c>
    </row>
    <row r="16" spans="1:7" x14ac:dyDescent="0.4">
      <c r="A16" t="s">
        <v>29</v>
      </c>
      <c r="B16" s="54" t="str">
        <f>Ergebnisse!A25</f>
        <v>Vitamin B12 (als Cyanocobalamin</v>
      </c>
      <c r="C16" s="2" t="str">
        <f>Ergebnisse!B25</f>
        <v>µg/100 mL</v>
      </c>
    </row>
    <row r="17" spans="1:3" x14ac:dyDescent="0.4">
      <c r="A17" t="s">
        <v>30</v>
      </c>
      <c r="B17" s="54" t="str">
        <f>Ergebnisse!A26</f>
        <v>Vitamin A (als Retinol)</v>
      </c>
      <c r="C17" s="2" t="str">
        <f>Ergebnisse!B26</f>
        <v>µg/100 mL</v>
      </c>
    </row>
    <row r="18" spans="1:3" x14ac:dyDescent="0.4">
      <c r="A18" t="s">
        <v>31</v>
      </c>
      <c r="B18" s="54" t="str">
        <f>Ergebnisse!A27</f>
        <v>Vitamin C (als L-Ascorbinsäure)</v>
      </c>
      <c r="C18" s="2" t="str">
        <f>Ergebnisse!B27</f>
        <v>mg/100 mL</v>
      </c>
    </row>
    <row r="19" spans="1:3" x14ac:dyDescent="0.4">
      <c r="A19" t="s">
        <v>32</v>
      </c>
      <c r="B19" s="54" t="str">
        <f>Ergebnisse!A28</f>
        <v>Vitamin E (als a-Tocopherol)</v>
      </c>
      <c r="C19" s="2" t="str">
        <f>Ergebnisse!B28</f>
        <v>µg/100 mL</v>
      </c>
    </row>
    <row r="20" spans="1:3" x14ac:dyDescent="0.4">
      <c r="A20" t="s">
        <v>33</v>
      </c>
      <c r="B20" s="54" t="str">
        <f>Ergebnisse!A29</f>
        <v>a-Tocopherol (Summe aus D/L-a-Toco-pherol und D/L-a-Tocopherolacetat, berechnet als a-Tocopherol)</v>
      </c>
      <c r="C20" s="2" t="str">
        <f>Ergebnisse!B29</f>
        <v>µg/100 mL</v>
      </c>
    </row>
    <row r="21" spans="1:3" x14ac:dyDescent="0.4">
      <c r="A21" t="s">
        <v>40</v>
      </c>
      <c r="B21" s="54" t="str">
        <f>Ergebnisse!A30</f>
        <v>Folsäure</v>
      </c>
      <c r="C21" s="2" t="str">
        <f>Ergebnisse!B30</f>
        <v>µg/100 mL</v>
      </c>
    </row>
    <row r="22" spans="1:3" x14ac:dyDescent="0.4">
      <c r="A22" t="s">
        <v>79</v>
      </c>
      <c r="B22" s="54" t="str">
        <f>Ergebnisse!A31</f>
        <v>Pantothensäure</v>
      </c>
      <c r="C22" s="2" t="str">
        <f>Ergebnisse!B31</f>
        <v>µg/100 mL</v>
      </c>
    </row>
    <row r="23" spans="1:3" x14ac:dyDescent="0.4">
      <c r="A23" t="s">
        <v>138</v>
      </c>
      <c r="B23" s="54" t="str">
        <f>Ergebnisse!A32</f>
        <v>Biotin</v>
      </c>
      <c r="C23" s="2" t="str">
        <f>Ergebnisse!B32</f>
        <v>µg/100 mL</v>
      </c>
    </row>
    <row r="24" spans="1:3" x14ac:dyDescent="0.4">
      <c r="A24" t="s">
        <v>214</v>
      </c>
      <c r="B24" s="54" t="str">
        <f>Ergebnisse!A33</f>
        <v>Niacin (als Nicotinsäure)</v>
      </c>
      <c r="C24" s="2" t="str">
        <f>Ergebnisse!B33</f>
        <v>µg/100 mL</v>
      </c>
    </row>
  </sheetData>
  <sheetProtection algorithmName="SHA-512" hashValue="FPOY2XTlJt5BUqyNl4JHfLOq6/Aj/I1V6DUTJEYl0b9uDRw09tkqcRpYvN8ck1GzalIWRm463nG8LgMPpMmBIA==" saltValue="wIhsyu7at7MOgzixlaqmWQ==" spinCount="100000"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2"/>
  <sheetViews>
    <sheetView workbookViewId="0"/>
  </sheetViews>
  <sheetFormatPr baseColWidth="10" defaultColWidth="11.42578125" defaultRowHeight="13.9" x14ac:dyDescent="0.4"/>
  <cols>
    <col min="1" max="1" width="35.640625" style="10" customWidth="1"/>
    <col min="2" max="2" width="12.640625" style="10" customWidth="1"/>
    <col min="3" max="3" width="13" style="10" customWidth="1"/>
    <col min="4" max="7" width="15.640625" style="10" customWidth="1"/>
    <col min="8" max="8" width="9.640625" style="10" customWidth="1"/>
    <col min="9" max="9" width="8.640625" style="10" customWidth="1"/>
    <col min="10" max="10" width="11.640625" style="10" customWidth="1"/>
    <col min="11" max="16384" width="11.42578125" style="10"/>
  </cols>
  <sheetData>
    <row r="1" spans="1:8" ht="21.95" customHeight="1" x14ac:dyDescent="0.55000000000000004">
      <c r="A1" s="6" t="s">
        <v>0</v>
      </c>
      <c r="B1" s="7"/>
      <c r="E1" s="8" t="s">
        <v>2</v>
      </c>
      <c r="F1" s="9"/>
      <c r="G1" s="73" t="s">
        <v>228</v>
      </c>
    </row>
    <row r="2" spans="1:8" ht="21.95" customHeight="1" x14ac:dyDescent="0.55000000000000004">
      <c r="A2" s="6" t="s">
        <v>150</v>
      </c>
      <c r="B2" s="7"/>
      <c r="E2" s="8" t="s">
        <v>3</v>
      </c>
      <c r="F2" s="9"/>
      <c r="G2" s="73" t="s">
        <v>228</v>
      </c>
    </row>
    <row r="3" spans="1:8" ht="15" customHeight="1" x14ac:dyDescent="0.55000000000000004">
      <c r="A3" s="6"/>
      <c r="B3" s="7"/>
      <c r="E3" s="158" t="s">
        <v>67</v>
      </c>
      <c r="F3" s="158"/>
      <c r="G3" s="47">
        <v>1</v>
      </c>
      <c r="H3" s="10" t="s">
        <v>262</v>
      </c>
    </row>
    <row r="4" spans="1:8" ht="21.95" customHeight="1" x14ac:dyDescent="0.5">
      <c r="A4" s="8" t="s">
        <v>9</v>
      </c>
      <c r="B4" s="10" t="s">
        <v>4</v>
      </c>
      <c r="F4" s="92" t="str">
        <f>IF(OR(ISBLANK(G1),G1="?"),"",IF(ISNUMBER(VALUE(G1)),"","Bitte nur Ziffern eingeben (numbers only)"))</f>
        <v/>
      </c>
      <c r="G4" s="9"/>
      <c r="H4" s="11"/>
    </row>
    <row r="5" spans="1:8" ht="21.95" customHeight="1" x14ac:dyDescent="0.5">
      <c r="A5" s="11" t="s">
        <v>28</v>
      </c>
      <c r="E5" s="15">
        <v>46187</v>
      </c>
      <c r="F5" s="92" t="str">
        <f>IF(OR(ISBLANK(G2),G2="?"),"",IF(ISNUMBER(VALUE(G2)),"","Bitte nur Ziffern eingeben (numbers only)"))</f>
        <v/>
      </c>
      <c r="G5" s="9"/>
      <c r="H5" s="11"/>
    </row>
    <row r="6" spans="1:8" ht="12.2" customHeight="1" x14ac:dyDescent="0.4"/>
    <row r="7" spans="1:8" s="17" customFormat="1" ht="35.1" customHeight="1" x14ac:dyDescent="0.4">
      <c r="A7" s="159" t="s">
        <v>69</v>
      </c>
      <c r="B7" s="157"/>
      <c r="C7" s="157"/>
      <c r="D7" s="157"/>
      <c r="E7" s="157"/>
      <c r="F7" s="157"/>
      <c r="G7" s="157"/>
    </row>
    <row r="8" spans="1:8" s="17" customFormat="1" ht="35.1" customHeight="1" x14ac:dyDescent="0.4">
      <c r="A8" s="159" t="s">
        <v>265</v>
      </c>
      <c r="B8" s="157"/>
      <c r="C8" s="157"/>
      <c r="D8" s="157"/>
      <c r="E8" s="157"/>
      <c r="F8" s="157"/>
      <c r="G8" s="157"/>
    </row>
    <row r="9" spans="1:8" s="17" customFormat="1" ht="20.100000000000001" customHeight="1" x14ac:dyDescent="0.4">
      <c r="A9" s="159" t="s">
        <v>81</v>
      </c>
      <c r="B9" s="157"/>
      <c r="C9" s="157"/>
      <c r="D9" s="157"/>
      <c r="E9" s="157"/>
      <c r="F9" s="157"/>
      <c r="G9" s="157"/>
    </row>
    <row r="10" spans="1:8" s="17" customFormat="1" ht="45" customHeight="1" x14ac:dyDescent="0.4">
      <c r="A10" s="159" t="s">
        <v>78</v>
      </c>
      <c r="B10" s="157"/>
      <c r="C10" s="157"/>
      <c r="D10" s="157"/>
      <c r="E10" s="157"/>
      <c r="F10" s="157"/>
      <c r="G10" s="157"/>
    </row>
    <row r="11" spans="1:8" s="17" customFormat="1" ht="35.1" customHeight="1" x14ac:dyDescent="0.4">
      <c r="A11" s="159" t="s">
        <v>77</v>
      </c>
      <c r="B11" s="157"/>
      <c r="C11" s="157"/>
      <c r="D11" s="157"/>
      <c r="E11" s="157"/>
      <c r="F11" s="157"/>
      <c r="G11" s="157"/>
    </row>
    <row r="12" spans="1:8" s="17" customFormat="1" ht="35.1" customHeight="1" x14ac:dyDescent="0.4">
      <c r="A12" s="159" t="s">
        <v>70</v>
      </c>
      <c r="B12" s="159"/>
      <c r="C12" s="159"/>
      <c r="D12" s="159"/>
      <c r="E12" s="159"/>
      <c r="F12" s="159"/>
      <c r="G12" s="159"/>
    </row>
    <row r="13" spans="1:8" s="17" customFormat="1" ht="35.1" customHeight="1" x14ac:dyDescent="0.4">
      <c r="A13" s="160" t="s">
        <v>71</v>
      </c>
      <c r="B13" s="161"/>
      <c r="C13" s="161"/>
      <c r="D13" s="161"/>
      <c r="E13" s="161"/>
      <c r="F13" s="161"/>
      <c r="G13" s="161"/>
    </row>
    <row r="14" spans="1:8" s="17" customFormat="1" ht="25.25" customHeight="1" x14ac:dyDescent="0.4">
      <c r="A14" s="16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62"/>
      <c r="C14" s="162"/>
      <c r="D14" s="162"/>
      <c r="E14" s="162"/>
      <c r="F14" s="162"/>
      <c r="G14" s="162"/>
      <c r="H14" s="162"/>
    </row>
    <row r="15" spans="1:8" s="17" customFormat="1" ht="25.25" customHeight="1" x14ac:dyDescent="0.4">
      <c r="A15" s="162" t="str">
        <f>IF(OR(OR(G2="?",ISBLANK(G2)),OR(G3="?",ISBLANK(G3))),"Nur wenn diese beiden Felder korrekt ausgefüllt sind, kann der Absender dieser Tabelle identifiziert werden.","")</f>
        <v>Nur wenn diese beiden Felder korrekt ausgefüllt sind, kann der Absender dieser Tabelle identifiziert werden.</v>
      </c>
      <c r="B15" s="162"/>
      <c r="C15" s="162"/>
      <c r="D15" s="162"/>
      <c r="E15" s="162"/>
      <c r="F15" s="162"/>
      <c r="G15" s="162"/>
      <c r="H15" s="162"/>
    </row>
    <row r="16" spans="1:8" s="17" customFormat="1" ht="9.9499999999999993" customHeight="1" x14ac:dyDescent="0.4">
      <c r="A16" s="157"/>
      <c r="B16" s="157"/>
      <c r="C16" s="157"/>
      <c r="D16" s="157"/>
      <c r="E16" s="157"/>
      <c r="F16" s="157"/>
      <c r="G16" s="157"/>
    </row>
    <row r="17" spans="1:10" ht="30.2" customHeight="1" x14ac:dyDescent="0.5">
      <c r="A17" s="16" t="s">
        <v>237</v>
      </c>
      <c r="B17" s="8"/>
      <c r="C17" s="11"/>
      <c r="D17" s="8"/>
      <c r="E17" s="8"/>
      <c r="F17" s="8"/>
      <c r="G17" s="51"/>
      <c r="H17" s="17"/>
    </row>
    <row r="18" spans="1:10" s="17" customFormat="1" ht="9.9499999999999993" customHeight="1" x14ac:dyDescent="0.4">
      <c r="A18" s="157"/>
      <c r="B18" s="157"/>
      <c r="C18" s="157"/>
      <c r="D18" s="157"/>
      <c r="E18" s="157"/>
      <c r="F18" s="157"/>
      <c r="G18" s="157"/>
    </row>
    <row r="19" spans="1:10" s="17" customFormat="1" ht="30.2" customHeight="1" x14ac:dyDescent="0.4">
      <c r="A19" s="156" t="s">
        <v>68</v>
      </c>
      <c r="B19" s="156"/>
      <c r="C19" s="156"/>
      <c r="D19" s="156"/>
      <c r="E19" s="156"/>
      <c r="F19" s="156"/>
      <c r="G19" s="156"/>
    </row>
    <row r="20" spans="1:10" ht="12.2" customHeight="1" x14ac:dyDescent="0.4"/>
    <row r="21" spans="1:10" ht="39.950000000000003" customHeight="1" x14ac:dyDescent="0.45">
      <c r="A21" s="63" t="s">
        <v>212</v>
      </c>
      <c r="B21" s="64" t="s">
        <v>1</v>
      </c>
      <c r="C21" s="65" t="s">
        <v>72</v>
      </c>
      <c r="D21" s="65" t="s">
        <v>6</v>
      </c>
      <c r="E21" s="65" t="s">
        <v>7</v>
      </c>
      <c r="F21" s="65" t="s">
        <v>8</v>
      </c>
      <c r="H21" s="14"/>
      <c r="I21" s="12"/>
    </row>
    <row r="22" spans="1:10" s="17" customFormat="1" ht="31.25" customHeight="1" x14ac:dyDescent="0.4">
      <c r="A22" s="42" t="s">
        <v>192</v>
      </c>
      <c r="B22" s="48" t="s">
        <v>263</v>
      </c>
      <c r="C22" s="45">
        <v>3</v>
      </c>
      <c r="D22" s="74"/>
      <c r="E22" s="74"/>
      <c r="F22" s="45">
        <f>Vitamine!$B$2</f>
        <v>51</v>
      </c>
      <c r="G22" s="10"/>
      <c r="H22" s="46">
        <f>Vitamine!$C$2</f>
        <v>50</v>
      </c>
      <c r="I22" s="41"/>
      <c r="J22" s="41"/>
    </row>
    <row r="23" spans="1:10" s="17" customFormat="1" ht="31.25" customHeight="1" x14ac:dyDescent="0.4">
      <c r="A23" s="42" t="s">
        <v>113</v>
      </c>
      <c r="B23" s="48" t="s">
        <v>263</v>
      </c>
      <c r="C23" s="45">
        <v>3</v>
      </c>
      <c r="D23" s="74"/>
      <c r="E23" s="74"/>
      <c r="F23" s="45">
        <f>Vitamine!$D$2</f>
        <v>51</v>
      </c>
      <c r="G23" s="10"/>
      <c r="H23" s="46">
        <f>Vitamine!$C$2</f>
        <v>50</v>
      </c>
      <c r="I23" s="41"/>
      <c r="J23" s="41"/>
    </row>
    <row r="24" spans="1:10" s="17" customFormat="1" ht="31.25" customHeight="1" x14ac:dyDescent="0.4">
      <c r="A24" s="42" t="s">
        <v>114</v>
      </c>
      <c r="B24" s="48" t="s">
        <v>263</v>
      </c>
      <c r="C24" s="45">
        <v>3</v>
      </c>
      <c r="D24" s="74"/>
      <c r="E24" s="74"/>
      <c r="F24" s="45">
        <f>Vitamine!$E$2</f>
        <v>51</v>
      </c>
      <c r="G24" s="10"/>
      <c r="H24" s="46">
        <f>Vitamine!$C$2</f>
        <v>50</v>
      </c>
      <c r="I24" s="41"/>
      <c r="J24" s="41"/>
    </row>
    <row r="25" spans="1:10" s="17" customFormat="1" ht="31.25" customHeight="1" x14ac:dyDescent="0.4">
      <c r="A25" s="42" t="s">
        <v>211</v>
      </c>
      <c r="B25" s="48" t="s">
        <v>263</v>
      </c>
      <c r="C25" s="45">
        <v>3</v>
      </c>
      <c r="D25" s="74"/>
      <c r="E25" s="74"/>
      <c r="F25" s="45">
        <f>Vitamine!$F$2</f>
        <v>51</v>
      </c>
      <c r="G25" s="10"/>
      <c r="H25" s="46">
        <f>Vitamine!$C$2</f>
        <v>50</v>
      </c>
      <c r="I25" s="41"/>
      <c r="J25" s="41"/>
    </row>
    <row r="26" spans="1:10" s="17" customFormat="1" ht="31.25" customHeight="1" x14ac:dyDescent="0.4">
      <c r="A26" s="42" t="s">
        <v>119</v>
      </c>
      <c r="B26" s="48" t="s">
        <v>263</v>
      </c>
      <c r="C26" s="45">
        <v>3</v>
      </c>
      <c r="D26" s="74"/>
      <c r="E26" s="74"/>
      <c r="F26" s="45">
        <f>Vitamin_A!B1</f>
        <v>33</v>
      </c>
      <c r="G26" s="10"/>
      <c r="H26" s="46">
        <f>Vitamin_A!$C$1</f>
        <v>32</v>
      </c>
      <c r="I26" s="41"/>
      <c r="J26" s="41"/>
    </row>
    <row r="27" spans="1:10" s="17" customFormat="1" ht="31.25" customHeight="1" x14ac:dyDescent="0.4">
      <c r="A27" s="42" t="s">
        <v>118</v>
      </c>
      <c r="B27" s="168" t="s">
        <v>264</v>
      </c>
      <c r="C27" s="45">
        <v>3</v>
      </c>
      <c r="D27" s="74"/>
      <c r="E27" s="74"/>
      <c r="F27" s="45">
        <f>Vitamin_C!$B$1</f>
        <v>22</v>
      </c>
      <c r="G27" s="10"/>
      <c r="H27" s="46">
        <f>Vitamin_C!$C$1</f>
        <v>21</v>
      </c>
      <c r="I27" s="41"/>
      <c r="J27" s="41"/>
    </row>
    <row r="28" spans="1:10" s="17" customFormat="1" ht="31.25" customHeight="1" x14ac:dyDescent="0.4">
      <c r="A28" s="42" t="s">
        <v>120</v>
      </c>
      <c r="B28" s="48" t="s">
        <v>263</v>
      </c>
      <c r="C28" s="45">
        <v>3</v>
      </c>
      <c r="D28" s="74"/>
      <c r="E28" s="74"/>
      <c r="F28" s="45">
        <f>Vitamin_E!$B$1</f>
        <v>19</v>
      </c>
      <c r="G28" s="10"/>
      <c r="H28" s="46">
        <f>Vitamin_E!$C$1</f>
        <v>18</v>
      </c>
      <c r="I28" s="41"/>
      <c r="J28" s="41"/>
    </row>
    <row r="29" spans="1:10" s="17" customFormat="1" ht="60" customHeight="1" x14ac:dyDescent="0.4">
      <c r="A29" s="62" t="s">
        <v>238</v>
      </c>
      <c r="B29" s="48" t="s">
        <v>263</v>
      </c>
      <c r="C29" s="45">
        <v>3</v>
      </c>
      <c r="D29" s="74"/>
      <c r="E29" s="74"/>
      <c r="F29" s="45">
        <f>Vitamin_E!$B$1</f>
        <v>19</v>
      </c>
      <c r="G29" s="10"/>
      <c r="H29" s="46"/>
      <c r="I29" s="41"/>
      <c r="J29" s="41"/>
    </row>
    <row r="30" spans="1:10" s="17" customFormat="1" ht="31.25" customHeight="1" x14ac:dyDescent="0.4">
      <c r="A30" s="42" t="s">
        <v>108</v>
      </c>
      <c r="B30" s="48" t="s">
        <v>263</v>
      </c>
      <c r="C30" s="45">
        <v>3</v>
      </c>
      <c r="D30" s="74"/>
      <c r="E30" s="74"/>
      <c r="F30" s="45">
        <f>Vitamine!$G$2</f>
        <v>51</v>
      </c>
      <c r="G30" s="10"/>
      <c r="H30" s="46">
        <f>Vitamine!$C$2</f>
        <v>50</v>
      </c>
      <c r="I30" s="41"/>
      <c r="J30" s="41"/>
    </row>
    <row r="31" spans="1:10" s="17" customFormat="1" ht="31.25" customHeight="1" x14ac:dyDescent="0.4">
      <c r="A31" s="42" t="s">
        <v>109</v>
      </c>
      <c r="B31" s="48" t="s">
        <v>263</v>
      </c>
      <c r="C31" s="45">
        <v>3</v>
      </c>
      <c r="D31" s="74"/>
      <c r="E31" s="74"/>
      <c r="F31" s="45">
        <f>Vitamine!$H$2</f>
        <v>51</v>
      </c>
      <c r="G31" s="10"/>
      <c r="H31" s="46">
        <f>Vitamine!$C$2</f>
        <v>50</v>
      </c>
      <c r="I31" s="41"/>
      <c r="J31" s="41"/>
    </row>
    <row r="32" spans="1:10" s="17" customFormat="1" ht="31.25" customHeight="1" x14ac:dyDescent="0.4">
      <c r="A32" s="42" t="s">
        <v>110</v>
      </c>
      <c r="B32" s="48" t="s">
        <v>263</v>
      </c>
      <c r="C32" s="45">
        <v>3</v>
      </c>
      <c r="D32" s="74"/>
      <c r="E32" s="74"/>
      <c r="F32" s="45">
        <f>Vitamine!$I$2</f>
        <v>51</v>
      </c>
      <c r="G32" s="10"/>
      <c r="H32" s="46">
        <f>Vitamine!$C$2</f>
        <v>50</v>
      </c>
      <c r="I32" s="41"/>
      <c r="J32" s="41"/>
    </row>
    <row r="33" spans="1:9" s="17" customFormat="1" ht="31.25" customHeight="1" x14ac:dyDescent="0.4">
      <c r="A33" s="42" t="s">
        <v>213</v>
      </c>
      <c r="B33" s="48" t="s">
        <v>263</v>
      </c>
      <c r="C33" s="45">
        <v>3</v>
      </c>
      <c r="D33" s="74"/>
      <c r="E33" s="74"/>
      <c r="F33" s="45">
        <f>Vitamine!$J$2</f>
        <v>51</v>
      </c>
      <c r="G33" s="10"/>
      <c r="H33" s="46">
        <f>Vitamine!$C$2</f>
        <v>50</v>
      </c>
    </row>
    <row r="34" spans="1:9" s="17" customFormat="1" ht="30.95" hidden="1" customHeight="1" x14ac:dyDescent="0.4">
      <c r="A34" s="42"/>
      <c r="B34" s="48"/>
      <c r="C34" s="49"/>
      <c r="D34" s="52"/>
      <c r="E34" s="52"/>
      <c r="F34" s="45"/>
      <c r="G34" s="10"/>
      <c r="H34" s="46"/>
    </row>
    <row r="36" spans="1:9" s="17" customFormat="1" ht="25.25" customHeight="1" x14ac:dyDescent="0.4">
      <c r="A36" s="57" t="s">
        <v>137</v>
      </c>
    </row>
    <row r="37" spans="1:9" ht="8" customHeight="1" x14ac:dyDescent="0.5">
      <c r="A37" s="9"/>
    </row>
    <row r="38" spans="1:9" ht="19.25" customHeight="1" x14ac:dyDescent="0.4">
      <c r="A38" s="20" t="s">
        <v>107</v>
      </c>
      <c r="B38" s="163"/>
      <c r="C38" s="163"/>
      <c r="D38" s="163"/>
      <c r="E38" s="163"/>
      <c r="F38" s="163"/>
      <c r="G38" s="163"/>
      <c r="H38" s="163"/>
      <c r="I38" s="19" t="b">
        <f>ISBLANK(VLOOKUP(F22,Vitamine!A4:C53,3))</f>
        <v>1</v>
      </c>
    </row>
    <row r="39" spans="1:9" ht="25.25" customHeight="1" x14ac:dyDescent="0.4">
      <c r="A39" s="18" t="str">
        <f>IF(F22=H22,"bitte eingeben:",IF(I38,"","Art der Modifikation:"))</f>
        <v/>
      </c>
      <c r="B39" s="164"/>
      <c r="C39" s="164"/>
      <c r="D39" s="164"/>
      <c r="E39" s="164"/>
      <c r="F39" s="164"/>
      <c r="G39" s="164"/>
      <c r="H39" s="164"/>
      <c r="I39" s="19"/>
    </row>
    <row r="40" spans="1:9" ht="19.25" customHeight="1" x14ac:dyDescent="0.4">
      <c r="A40" s="20" t="s">
        <v>111</v>
      </c>
      <c r="B40" s="163"/>
      <c r="C40" s="163"/>
      <c r="D40" s="163"/>
      <c r="E40" s="163"/>
      <c r="F40" s="163"/>
      <c r="G40" s="163"/>
      <c r="H40" s="163"/>
      <c r="I40" s="19" t="b">
        <f>ISBLANK(VLOOKUP(F23,Vitamine!A4:C53,3))</f>
        <v>1</v>
      </c>
    </row>
    <row r="41" spans="1:9" ht="25.25" customHeight="1" x14ac:dyDescent="0.4">
      <c r="A41" s="18" t="str">
        <f>IF(F23=H23,"bitte eingeben:",IF(I40,"","Art der Modifikation:"))</f>
        <v/>
      </c>
      <c r="B41" s="164"/>
      <c r="C41" s="164"/>
      <c r="D41" s="164"/>
      <c r="E41" s="164"/>
      <c r="F41" s="164"/>
      <c r="G41" s="164"/>
      <c r="H41" s="164"/>
      <c r="I41" s="19"/>
    </row>
    <row r="42" spans="1:9" ht="19.25" customHeight="1" x14ac:dyDescent="0.4">
      <c r="A42" s="20" t="s">
        <v>112</v>
      </c>
      <c r="B42" s="163"/>
      <c r="C42" s="163"/>
      <c r="D42" s="163"/>
      <c r="E42" s="163"/>
      <c r="F42" s="163"/>
      <c r="G42" s="163"/>
      <c r="H42" s="163"/>
      <c r="I42" s="19" t="b">
        <f>ISBLANK(VLOOKUP(F24,Vitamine!A4:C53,3))</f>
        <v>1</v>
      </c>
    </row>
    <row r="43" spans="1:9" ht="25.25" customHeight="1" x14ac:dyDescent="0.4">
      <c r="A43" s="18" t="str">
        <f>IF(F24=H24,"bitte eingeben:",IF(I42,"","Art der Modifikation:"))</f>
        <v/>
      </c>
      <c r="B43" s="164"/>
      <c r="C43" s="164"/>
      <c r="D43" s="164"/>
      <c r="E43" s="164"/>
      <c r="F43" s="164"/>
      <c r="G43" s="164"/>
      <c r="H43" s="164"/>
      <c r="I43" s="19"/>
    </row>
    <row r="44" spans="1:9" ht="19.25" customHeight="1" x14ac:dyDescent="0.4">
      <c r="A44" s="20" t="s">
        <v>115</v>
      </c>
      <c r="B44" s="163"/>
      <c r="C44" s="163"/>
      <c r="D44" s="163"/>
      <c r="E44" s="163"/>
      <c r="F44" s="163"/>
      <c r="G44" s="163"/>
      <c r="H44" s="163"/>
      <c r="I44" s="19" t="b">
        <f>ISBLANK(VLOOKUP(F25,Vitamine!A4:C53,3))</f>
        <v>1</v>
      </c>
    </row>
    <row r="45" spans="1:9" ht="25.25" customHeight="1" x14ac:dyDescent="0.4">
      <c r="A45" s="18" t="str">
        <f>IF(F25=H25,"bitte eingeben:",IF(I44,"","Art der Modifikation:"))</f>
        <v/>
      </c>
      <c r="B45" s="164"/>
      <c r="C45" s="164"/>
      <c r="D45" s="164"/>
      <c r="E45" s="164"/>
      <c r="F45" s="164"/>
      <c r="G45" s="164"/>
      <c r="H45" s="164"/>
      <c r="I45" s="19"/>
    </row>
    <row r="46" spans="1:9" ht="19.25" customHeight="1" x14ac:dyDescent="0.4">
      <c r="A46" s="20" t="s">
        <v>116</v>
      </c>
      <c r="B46" s="165"/>
      <c r="C46" s="165"/>
      <c r="D46" s="165"/>
      <c r="E46" s="165"/>
      <c r="F46" s="165"/>
      <c r="G46" s="165"/>
      <c r="H46" s="165"/>
      <c r="I46" s="19" t="b">
        <f>ISBLANK(VLOOKUP(F26,Vitamin_A!A3:C33,3))</f>
        <v>1</v>
      </c>
    </row>
    <row r="47" spans="1:9" ht="25.25" customHeight="1" x14ac:dyDescent="0.4">
      <c r="A47" s="18" t="str">
        <f>IF(F26=H26,"bitte eingeben:",IF(I46,"","Art der Modifikation:"))</f>
        <v/>
      </c>
      <c r="B47" s="164"/>
      <c r="C47" s="164"/>
      <c r="D47" s="164"/>
      <c r="E47" s="164"/>
      <c r="F47" s="164"/>
      <c r="G47" s="164"/>
      <c r="H47" s="164"/>
      <c r="I47" s="19"/>
    </row>
    <row r="48" spans="1:9" ht="19.25" customHeight="1" x14ac:dyDescent="0.4">
      <c r="A48" s="20" t="s">
        <v>117</v>
      </c>
      <c r="B48" s="165"/>
      <c r="C48" s="165"/>
      <c r="D48" s="165"/>
      <c r="E48" s="165"/>
      <c r="F48" s="165"/>
      <c r="G48" s="165"/>
      <c r="H48" s="165"/>
      <c r="I48" s="19" t="b">
        <f>ISBLANK(VLOOKUP(F27,Vitamin_C!A1:C24,3))</f>
        <v>1</v>
      </c>
    </row>
    <row r="49" spans="1:9" ht="25.25" customHeight="1" x14ac:dyDescent="0.4">
      <c r="A49" s="18" t="str">
        <f>IF(F27=H27,"bitte eingeben:",IF(I48,"","Art der Modifikation:"))</f>
        <v/>
      </c>
      <c r="B49" s="164"/>
      <c r="C49" s="164"/>
      <c r="D49" s="164"/>
      <c r="E49" s="164"/>
      <c r="F49" s="164"/>
      <c r="G49" s="164"/>
      <c r="H49" s="164"/>
      <c r="I49" s="19"/>
    </row>
    <row r="50" spans="1:9" ht="19.25" customHeight="1" x14ac:dyDescent="0.4">
      <c r="A50" s="20" t="s">
        <v>80</v>
      </c>
      <c r="B50" s="166"/>
      <c r="C50" s="166"/>
      <c r="D50" s="166"/>
      <c r="E50" s="166"/>
      <c r="F50" s="166"/>
      <c r="G50" s="166"/>
      <c r="H50" s="166"/>
      <c r="I50" s="19" t="b">
        <f>ISBLANK(VLOOKUP(F28,Vitamin_E!A1:C23,3))</f>
        <v>1</v>
      </c>
    </row>
    <row r="51" spans="1:9" ht="25.25" customHeight="1" x14ac:dyDescent="0.4">
      <c r="A51" s="18" t="str">
        <f>IF(F28=H28,"bitte eingeben:",IF(I50,"","Art der Modifikation:"))</f>
        <v/>
      </c>
      <c r="B51" s="164"/>
      <c r="C51" s="164"/>
      <c r="D51" s="164"/>
      <c r="E51" s="164"/>
      <c r="F51" s="164"/>
      <c r="G51" s="164"/>
      <c r="H51" s="164"/>
      <c r="I51" s="19"/>
    </row>
    <row r="52" spans="1:9" ht="19.25" customHeight="1" x14ac:dyDescent="0.4">
      <c r="A52" s="20" t="s">
        <v>108</v>
      </c>
      <c r="B52" s="165"/>
      <c r="C52" s="165"/>
      <c r="D52" s="165"/>
      <c r="E52" s="165"/>
      <c r="F52" s="165"/>
      <c r="G52" s="165"/>
      <c r="H52" s="165"/>
      <c r="I52" s="19" t="b">
        <f>ISBLANK(VLOOKUP(F30,Vitamine!A4:C53,3))</f>
        <v>1</v>
      </c>
    </row>
    <row r="53" spans="1:9" ht="25.25" customHeight="1" x14ac:dyDescent="0.4">
      <c r="A53" s="18" t="str">
        <f>IF(F30=H30,"bitte eingeben:",IF(I52,"","Art der Modifikation:"))</f>
        <v/>
      </c>
      <c r="B53" s="164"/>
      <c r="C53" s="164"/>
      <c r="D53" s="164"/>
      <c r="E53" s="164"/>
      <c r="F53" s="164"/>
      <c r="G53" s="164"/>
      <c r="H53" s="164"/>
      <c r="I53" s="19"/>
    </row>
    <row r="54" spans="1:9" ht="15" hidden="1" customHeight="1" x14ac:dyDescent="0.4">
      <c r="I54" s="19"/>
    </row>
    <row r="55" spans="1:9" ht="27.95" hidden="1" customHeight="1" x14ac:dyDescent="0.45">
      <c r="A55" s="13" t="s">
        <v>82</v>
      </c>
    </row>
    <row r="56" spans="1:9" ht="15" hidden="1" customHeight="1" x14ac:dyDescent="0.5">
      <c r="A56" s="9"/>
    </row>
    <row r="57" spans="1:9" ht="19.25" customHeight="1" x14ac:dyDescent="0.4">
      <c r="A57" s="20" t="s">
        <v>109</v>
      </c>
      <c r="B57" s="165"/>
      <c r="C57" s="165"/>
      <c r="D57" s="165"/>
      <c r="E57" s="165"/>
      <c r="F57" s="165"/>
      <c r="G57" s="165"/>
      <c r="H57" s="165"/>
      <c r="I57" s="19" t="b">
        <f>ISBLANK(VLOOKUP(F31,Vitamine!A4:C53,3))</f>
        <v>1</v>
      </c>
    </row>
    <row r="58" spans="1:9" ht="25.25" customHeight="1" x14ac:dyDescent="0.4">
      <c r="A58" s="18" t="str">
        <f>IF(F31=H31,"bitte eingeben:",IF(I57,"","Art der Modifikation:"))</f>
        <v/>
      </c>
      <c r="B58" s="164"/>
      <c r="C58" s="164"/>
      <c r="D58" s="164"/>
      <c r="E58" s="164"/>
      <c r="F58" s="164"/>
      <c r="G58" s="164"/>
      <c r="H58" s="164"/>
      <c r="I58" s="19"/>
    </row>
    <row r="59" spans="1:9" ht="19.25" customHeight="1" x14ac:dyDescent="0.4">
      <c r="A59" s="20" t="s">
        <v>110</v>
      </c>
      <c r="B59" s="165"/>
      <c r="C59" s="165"/>
      <c r="D59" s="165"/>
      <c r="E59" s="165"/>
      <c r="F59" s="165"/>
      <c r="G59" s="165"/>
      <c r="H59" s="165"/>
      <c r="I59" s="19" t="b">
        <f>ISBLANK(VLOOKUP(F32,Vitamine!A4:C53,3))</f>
        <v>1</v>
      </c>
    </row>
    <row r="60" spans="1:9" ht="25.25" customHeight="1" x14ac:dyDescent="0.4">
      <c r="A60" s="18" t="str">
        <f>IF(F32=H32,"bitte eingeben:",IF(I59,"","Art der Modifikation:"))</f>
        <v/>
      </c>
      <c r="B60" s="164"/>
      <c r="C60" s="164"/>
      <c r="D60" s="164"/>
      <c r="E60" s="164"/>
      <c r="F60" s="164"/>
      <c r="G60" s="164"/>
      <c r="H60" s="164"/>
      <c r="I60" s="19"/>
    </row>
    <row r="61" spans="1:9" ht="19.25" customHeight="1" x14ac:dyDescent="0.4">
      <c r="A61" s="20" t="s">
        <v>172</v>
      </c>
      <c r="B61" s="165"/>
      <c r="C61" s="165"/>
      <c r="D61" s="165"/>
      <c r="E61" s="165"/>
      <c r="F61" s="165"/>
      <c r="G61" s="165"/>
      <c r="H61" s="165"/>
      <c r="I61" s="19" t="b">
        <f>ISBLANK(VLOOKUP(F33,Vitamine!A4:C53,3))</f>
        <v>1</v>
      </c>
    </row>
    <row r="62" spans="1:9" ht="25.25" customHeight="1" x14ac:dyDescent="0.4">
      <c r="A62" s="18" t="str">
        <f>IF(F33=H33,"bitte eingeben:",IF(I61,"","Art der Modifikation:"))</f>
        <v/>
      </c>
      <c r="B62" s="164"/>
      <c r="C62" s="164"/>
      <c r="D62" s="164"/>
      <c r="E62" s="164"/>
      <c r="F62" s="164"/>
      <c r="G62" s="164"/>
      <c r="H62" s="164"/>
      <c r="I62" s="19"/>
    </row>
  </sheetData>
  <sheetProtection algorithmName="SHA-512" hashValue="7bp5PqMcTLVvm4fDlFjfrAVVDWcCJDhli4j5wCOmOy/kgR81DhIFO7CBHQjymIMHb2cfeTvaGIJrTK1AYddmTQ==" saltValue="3M03ZtE+aN7S7pvRzOyxAA==" spinCount="100000" sheet="1" objects="1" scenarios="1"/>
  <mergeCells count="35">
    <mergeCell ref="B61:H61"/>
    <mergeCell ref="B62:H62"/>
    <mergeCell ref="B57:H57"/>
    <mergeCell ref="B58:H58"/>
    <mergeCell ref="B52:H52"/>
    <mergeCell ref="B53:H53"/>
    <mergeCell ref="B60:H60"/>
    <mergeCell ref="B38:H38"/>
    <mergeCell ref="B39:H39"/>
    <mergeCell ref="B40:H40"/>
    <mergeCell ref="B59:H59"/>
    <mergeCell ref="B42:H42"/>
    <mergeCell ref="B44:H44"/>
    <mergeCell ref="B45:H45"/>
    <mergeCell ref="B48:H48"/>
    <mergeCell ref="B46:H46"/>
    <mergeCell ref="B41:H41"/>
    <mergeCell ref="B47:H47"/>
    <mergeCell ref="B43:H43"/>
    <mergeCell ref="B49:H49"/>
    <mergeCell ref="B51:H51"/>
    <mergeCell ref="B50:H50"/>
    <mergeCell ref="A19:G19"/>
    <mergeCell ref="A16:G16"/>
    <mergeCell ref="A18:G18"/>
    <mergeCell ref="E3:F3"/>
    <mergeCell ref="A7:G7"/>
    <mergeCell ref="A9:G9"/>
    <mergeCell ref="A8:G8"/>
    <mergeCell ref="A10:G10"/>
    <mergeCell ref="A11:G11"/>
    <mergeCell ref="A13:G13"/>
    <mergeCell ref="A12:G12"/>
    <mergeCell ref="A14:H14"/>
    <mergeCell ref="A15:H15"/>
  </mergeCells>
  <phoneticPr fontId="0" type="noConversion"/>
  <conditionalFormatting sqref="B39:H39">
    <cfRule type="expression" dxfId="24" priority="13" stopIfTrue="1">
      <formula>OR($F$22-$H$22=0,NOT(I38))</formula>
    </cfRule>
  </conditionalFormatting>
  <conditionalFormatting sqref="B41:H41">
    <cfRule type="expression" dxfId="23" priority="12" stopIfTrue="1">
      <formula>OR($F$23-$H$23=0,NOT(I40))</formula>
    </cfRule>
  </conditionalFormatting>
  <conditionalFormatting sqref="B43:H43">
    <cfRule type="expression" dxfId="22" priority="11" stopIfTrue="1">
      <formula>OR($F$24-$H$24=0,NOT(I42))</formula>
    </cfRule>
  </conditionalFormatting>
  <conditionalFormatting sqref="B45:H45">
    <cfRule type="expression" dxfId="21" priority="10" stopIfTrue="1">
      <formula>OR($F$25-$H$25=0,NOT(I44))</formula>
    </cfRule>
  </conditionalFormatting>
  <conditionalFormatting sqref="B47:H47">
    <cfRule type="expression" dxfId="20" priority="5" stopIfTrue="1">
      <formula>OR($F$26-$H$26=0,NOT(I46))</formula>
    </cfRule>
  </conditionalFormatting>
  <conditionalFormatting sqref="B49:H49">
    <cfRule type="expression" dxfId="19" priority="4" stopIfTrue="1">
      <formula>OR($F$27-$H$27=0,NOT(I48))</formula>
    </cfRule>
  </conditionalFormatting>
  <conditionalFormatting sqref="B51:H51">
    <cfRule type="expression" dxfId="18" priority="3" stopIfTrue="1">
      <formula>OR($F$28-$H$28=0,NOT(I50))</formula>
    </cfRule>
  </conditionalFormatting>
  <conditionalFormatting sqref="B53:H53">
    <cfRule type="expression" dxfId="17" priority="6" stopIfTrue="1">
      <formula>OR($F$30-$H$30=0,NOT(I52))</formula>
    </cfRule>
  </conditionalFormatting>
  <conditionalFormatting sqref="B58:H58">
    <cfRule type="expression" dxfId="16" priority="7" stopIfTrue="1">
      <formula>OR($F$31-$H$31=0,NOT(I57))</formula>
    </cfRule>
  </conditionalFormatting>
  <conditionalFormatting sqref="B60:H60">
    <cfRule type="expression" dxfId="15" priority="8" stopIfTrue="1">
      <formula>OR($F$32-$H$32=0,NOT(I59))</formula>
    </cfRule>
  </conditionalFormatting>
  <conditionalFormatting sqref="B62:H62">
    <cfRule type="expression" dxfId="14" priority="2" stopIfTrue="1">
      <formula>OR($F$33-$H$33=0,NOT(I61))</formula>
    </cfRule>
  </conditionalFormatting>
  <conditionalFormatting sqref="F22">
    <cfRule type="expression" dxfId="13" priority="20" stopIfTrue="1">
      <formula>$F$22-$H$22=1</formula>
    </cfRule>
  </conditionalFormatting>
  <conditionalFormatting sqref="F23">
    <cfRule type="expression" dxfId="12" priority="21" stopIfTrue="1">
      <formula>$F$23-$H$23=1</formula>
    </cfRule>
  </conditionalFormatting>
  <conditionalFormatting sqref="F24">
    <cfRule type="expression" dxfId="11" priority="22" stopIfTrue="1">
      <formula>$F$24-$H$24=1</formula>
    </cfRule>
  </conditionalFormatting>
  <conditionalFormatting sqref="F25">
    <cfRule type="expression" dxfId="10" priority="23" stopIfTrue="1">
      <formula>$F$25-$H$25=1</formula>
    </cfRule>
  </conditionalFormatting>
  <conditionalFormatting sqref="F26">
    <cfRule type="expression" dxfId="9" priority="24" stopIfTrue="1">
      <formula>$F$26-$H$26=1</formula>
    </cfRule>
  </conditionalFormatting>
  <conditionalFormatting sqref="F27">
    <cfRule type="expression" dxfId="8" priority="25" stopIfTrue="1">
      <formula>$F$27-$H$27=1</formula>
    </cfRule>
  </conditionalFormatting>
  <conditionalFormatting sqref="F28:F29">
    <cfRule type="expression" dxfId="7" priority="35" stopIfTrue="1">
      <formula>$F$28-$H$28=1</formula>
    </cfRule>
  </conditionalFormatting>
  <conditionalFormatting sqref="F30">
    <cfRule type="expression" dxfId="6" priority="36" stopIfTrue="1">
      <formula>$F$30-$H$30=1</formula>
    </cfRule>
  </conditionalFormatting>
  <conditionalFormatting sqref="F31">
    <cfRule type="expression" dxfId="5" priority="37" stopIfTrue="1">
      <formula>$F$31-$H$31=1</formula>
    </cfRule>
  </conditionalFormatting>
  <conditionalFormatting sqref="F32">
    <cfRule type="expression" dxfId="4" priority="26" stopIfTrue="1">
      <formula>$F$32-$H$32=1</formula>
    </cfRule>
  </conditionalFormatting>
  <conditionalFormatting sqref="F33">
    <cfRule type="expression" dxfId="3" priority="1" stopIfTrue="1">
      <formula>$F$33-$H$33=1</formula>
    </cfRule>
  </conditionalFormatting>
  <conditionalFormatting sqref="H22:H25 H31:H32">
    <cfRule type="cellIs" dxfId="2" priority="14" stopIfTrue="1" operator="equal">
      <formula>6</formula>
    </cfRule>
  </conditionalFormatting>
  <conditionalFormatting sqref="I22:I32">
    <cfRule type="cellIs" dxfId="1" priority="16" stopIfTrue="1" operator="equal">
      <formula>11</formula>
    </cfRule>
  </conditionalFormatting>
  <conditionalFormatting sqref="J22:J32">
    <cfRule type="cellIs" dxfId="0" priority="15" stopIfTrue="1" operator="equal">
      <formula>15</formula>
    </cfRule>
  </conditionalFormatting>
  <pageMargins left="0.78740157480314965" right="0.59055118110236227" top="0.47244094488188981" bottom="0.47244094488188981" header="0.23622047244094491" footer="0.23622047244094491"/>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23813</xdr:colOff>
                    <xdr:row>37</xdr:row>
                    <xdr:rowOff>38100</xdr:rowOff>
                  </from>
                  <to>
                    <xdr:col>7</xdr:col>
                    <xdr:colOff>76200</xdr:colOff>
                    <xdr:row>37</xdr:row>
                    <xdr:rowOff>252413</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23813</xdr:colOff>
                    <xdr:row>39</xdr:row>
                    <xdr:rowOff>38100</xdr:rowOff>
                  </from>
                  <to>
                    <xdr:col>7</xdr:col>
                    <xdr:colOff>76200</xdr:colOff>
                    <xdr:row>39</xdr:row>
                    <xdr:rowOff>252413</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23813</xdr:colOff>
                    <xdr:row>41</xdr:row>
                    <xdr:rowOff>38100</xdr:rowOff>
                  </from>
                  <to>
                    <xdr:col>7</xdr:col>
                    <xdr:colOff>76200</xdr:colOff>
                    <xdr:row>41</xdr:row>
                    <xdr:rowOff>252413</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23813</xdr:colOff>
                    <xdr:row>43</xdr:row>
                    <xdr:rowOff>38100</xdr:rowOff>
                  </from>
                  <to>
                    <xdr:col>7</xdr:col>
                    <xdr:colOff>76200</xdr:colOff>
                    <xdr:row>43</xdr:row>
                    <xdr:rowOff>252413</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23813</xdr:colOff>
                    <xdr:row>47</xdr:row>
                    <xdr:rowOff>38100</xdr:rowOff>
                  </from>
                  <to>
                    <xdr:col>7</xdr:col>
                    <xdr:colOff>76200</xdr:colOff>
                    <xdr:row>47</xdr:row>
                    <xdr:rowOff>252413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23813</xdr:colOff>
                    <xdr:row>49</xdr:row>
                    <xdr:rowOff>38100</xdr:rowOff>
                  </from>
                  <to>
                    <xdr:col>7</xdr:col>
                    <xdr:colOff>76200</xdr:colOff>
                    <xdr:row>49</xdr:row>
                    <xdr:rowOff>252413</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23813</xdr:colOff>
                    <xdr:row>51</xdr:row>
                    <xdr:rowOff>38100</xdr:rowOff>
                  </from>
                  <to>
                    <xdr:col>7</xdr:col>
                    <xdr:colOff>76200</xdr:colOff>
                    <xdr:row>52</xdr:row>
                    <xdr:rowOff>0</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114300</xdr:colOff>
                    <xdr:row>16</xdr:row>
                    <xdr:rowOff>61913</xdr:rowOff>
                  </from>
                  <to>
                    <xdr:col>6</xdr:col>
                    <xdr:colOff>976313</xdr:colOff>
                    <xdr:row>16</xdr:row>
                    <xdr:rowOff>328613</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23813</xdr:colOff>
                    <xdr:row>56</xdr:row>
                    <xdr:rowOff>38100</xdr:rowOff>
                  </from>
                  <to>
                    <xdr:col>7</xdr:col>
                    <xdr:colOff>76200</xdr:colOff>
                    <xdr:row>57</xdr:row>
                    <xdr:rowOff>0</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23813</xdr:colOff>
                    <xdr:row>58</xdr:row>
                    <xdr:rowOff>38100</xdr:rowOff>
                  </from>
                  <to>
                    <xdr:col>7</xdr:col>
                    <xdr:colOff>76200</xdr:colOff>
                    <xdr:row>59</xdr:row>
                    <xdr:rowOff>0</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23813</xdr:colOff>
                    <xdr:row>45</xdr:row>
                    <xdr:rowOff>38100</xdr:rowOff>
                  </from>
                  <to>
                    <xdr:col>7</xdr:col>
                    <xdr:colOff>76200</xdr:colOff>
                    <xdr:row>45</xdr:row>
                    <xdr:rowOff>252413</xdr:rowOff>
                  </to>
                </anchor>
              </controlPr>
            </control>
          </mc:Choice>
        </mc:AlternateContent>
        <mc:AlternateContent xmlns:mc="http://schemas.openxmlformats.org/markup-compatibility/2006">
          <mc:Choice Requires="x14">
            <control shapeId="2120" r:id="rId15" name="Drop Down 72">
              <controlPr locked="0" defaultSize="0" autoLine="0" autoPict="0">
                <anchor moveWithCells="1">
                  <from>
                    <xdr:col>1</xdr:col>
                    <xdr:colOff>23813</xdr:colOff>
                    <xdr:row>60</xdr:row>
                    <xdr:rowOff>38100</xdr:rowOff>
                  </from>
                  <to>
                    <xdr:col>7</xdr:col>
                    <xdr:colOff>76200</xdr:colOff>
                    <xdr:row>61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19</v>
      </c>
      <c r="H1" s="75">
        <f>COUNTA(A2:G38)</f>
        <v>0</v>
      </c>
    </row>
    <row r="2" spans="1:8" x14ac:dyDescent="0.45">
      <c r="A2" s="167"/>
      <c r="B2" s="167"/>
      <c r="C2" s="167"/>
      <c r="D2" s="167"/>
      <c r="E2" s="167"/>
      <c r="F2" s="167"/>
      <c r="G2" s="167"/>
    </row>
    <row r="3" spans="1:8" x14ac:dyDescent="0.45">
      <c r="A3" s="167"/>
      <c r="B3" s="167"/>
      <c r="C3" s="167"/>
      <c r="D3" s="167"/>
      <c r="E3" s="167"/>
      <c r="F3" s="167"/>
      <c r="G3" s="167"/>
    </row>
    <row r="4" spans="1:8" x14ac:dyDescent="0.45">
      <c r="A4" s="167"/>
      <c r="B4" s="167"/>
      <c r="C4" s="167"/>
      <c r="D4" s="167"/>
      <c r="E4" s="167"/>
      <c r="F4" s="167"/>
      <c r="G4" s="167"/>
    </row>
    <row r="5" spans="1:8" x14ac:dyDescent="0.45">
      <c r="A5" s="167"/>
      <c r="B5" s="167"/>
      <c r="C5" s="167"/>
      <c r="D5" s="167"/>
      <c r="E5" s="167"/>
      <c r="F5" s="167"/>
      <c r="G5" s="167"/>
    </row>
    <row r="6" spans="1:8" x14ac:dyDescent="0.45">
      <c r="A6" s="167"/>
      <c r="B6" s="167"/>
      <c r="C6" s="167"/>
      <c r="D6" s="167"/>
      <c r="E6" s="167"/>
      <c r="F6" s="167"/>
      <c r="G6" s="167"/>
    </row>
    <row r="7" spans="1:8" x14ac:dyDescent="0.45">
      <c r="A7" s="167"/>
      <c r="B7" s="167"/>
      <c r="C7" s="167"/>
      <c r="D7" s="167"/>
      <c r="E7" s="167"/>
      <c r="F7" s="167"/>
      <c r="G7" s="167"/>
    </row>
    <row r="8" spans="1:8" x14ac:dyDescent="0.45">
      <c r="A8" s="167"/>
      <c r="B8" s="167"/>
      <c r="C8" s="167"/>
      <c r="D8" s="167"/>
      <c r="E8" s="167"/>
      <c r="F8" s="167"/>
      <c r="G8" s="167"/>
    </row>
    <row r="9" spans="1:8" x14ac:dyDescent="0.45">
      <c r="A9" s="167"/>
      <c r="B9" s="167"/>
      <c r="C9" s="167"/>
      <c r="D9" s="167"/>
      <c r="E9" s="167"/>
      <c r="F9" s="167"/>
      <c r="G9" s="167"/>
    </row>
    <row r="10" spans="1:8" x14ac:dyDescent="0.45">
      <c r="A10" s="167"/>
      <c r="B10" s="167"/>
      <c r="C10" s="167"/>
      <c r="D10" s="167"/>
      <c r="E10" s="167"/>
      <c r="F10" s="167"/>
      <c r="G10" s="167"/>
    </row>
    <row r="11" spans="1:8" x14ac:dyDescent="0.45">
      <c r="A11" s="167"/>
      <c r="B11" s="167"/>
      <c r="C11" s="167"/>
      <c r="D11" s="167"/>
      <c r="E11" s="167"/>
      <c r="F11" s="167"/>
      <c r="G11" s="167"/>
    </row>
    <row r="12" spans="1:8" x14ac:dyDescent="0.45">
      <c r="A12" s="167"/>
      <c r="B12" s="167"/>
      <c r="C12" s="167"/>
      <c r="D12" s="167"/>
      <c r="E12" s="167"/>
      <c r="F12" s="167"/>
      <c r="G12" s="167"/>
    </row>
    <row r="13" spans="1:8" x14ac:dyDescent="0.45">
      <c r="A13" s="167"/>
      <c r="B13" s="167"/>
      <c r="C13" s="167"/>
      <c r="D13" s="167"/>
      <c r="E13" s="167"/>
      <c r="F13" s="167"/>
      <c r="G13" s="167"/>
    </row>
    <row r="14" spans="1:8" x14ac:dyDescent="0.45">
      <c r="A14" s="167"/>
      <c r="B14" s="167"/>
      <c r="C14" s="167"/>
      <c r="D14" s="167"/>
      <c r="E14" s="167"/>
      <c r="F14" s="167"/>
      <c r="G14" s="167"/>
    </row>
    <row r="15" spans="1:8" x14ac:dyDescent="0.45">
      <c r="A15" s="167"/>
      <c r="B15" s="167"/>
      <c r="C15" s="167"/>
      <c r="D15" s="167"/>
      <c r="E15" s="167"/>
      <c r="F15" s="167"/>
      <c r="G15" s="167"/>
    </row>
    <row r="16" spans="1:8" x14ac:dyDescent="0.45">
      <c r="A16" s="167"/>
      <c r="B16" s="167"/>
      <c r="C16" s="167"/>
      <c r="D16" s="167"/>
      <c r="E16" s="167"/>
      <c r="F16" s="167"/>
      <c r="G16" s="167"/>
    </row>
    <row r="17" spans="1:7" x14ac:dyDescent="0.45">
      <c r="A17" s="167"/>
      <c r="B17" s="167"/>
      <c r="C17" s="167"/>
      <c r="D17" s="167"/>
      <c r="E17" s="167"/>
      <c r="F17" s="167"/>
      <c r="G17" s="167"/>
    </row>
    <row r="18" spans="1:7" x14ac:dyDescent="0.45">
      <c r="A18" s="167"/>
      <c r="B18" s="167"/>
      <c r="C18" s="167"/>
      <c r="D18" s="167"/>
      <c r="E18" s="167"/>
      <c r="F18" s="167"/>
      <c r="G18" s="167"/>
    </row>
    <row r="19" spans="1:7" x14ac:dyDescent="0.45">
      <c r="A19" s="167"/>
      <c r="B19" s="167"/>
      <c r="C19" s="167"/>
      <c r="D19" s="167"/>
      <c r="E19" s="167"/>
      <c r="F19" s="167"/>
      <c r="G19" s="167"/>
    </row>
    <row r="20" spans="1:7" x14ac:dyDescent="0.45">
      <c r="A20" s="167"/>
      <c r="B20" s="167"/>
      <c r="C20" s="167"/>
      <c r="D20" s="167"/>
      <c r="E20" s="167"/>
      <c r="F20" s="167"/>
      <c r="G20" s="167"/>
    </row>
    <row r="21" spans="1:7" x14ac:dyDescent="0.45">
      <c r="A21" s="167"/>
      <c r="B21" s="167"/>
      <c r="C21" s="167"/>
      <c r="D21" s="167"/>
      <c r="E21" s="167"/>
      <c r="F21" s="167"/>
      <c r="G21" s="167"/>
    </row>
    <row r="22" spans="1:7" x14ac:dyDescent="0.45">
      <c r="A22" s="167"/>
      <c r="B22" s="167"/>
      <c r="C22" s="167"/>
      <c r="D22" s="167"/>
      <c r="E22" s="167"/>
      <c r="F22" s="167"/>
      <c r="G22" s="167"/>
    </row>
    <row r="23" spans="1:7" x14ac:dyDescent="0.45">
      <c r="A23" s="167"/>
      <c r="B23" s="167"/>
      <c r="C23" s="167"/>
      <c r="D23" s="167"/>
      <c r="E23" s="167"/>
      <c r="F23" s="167"/>
      <c r="G23" s="167"/>
    </row>
    <row r="24" spans="1:7" x14ac:dyDescent="0.45">
      <c r="A24" s="167"/>
      <c r="B24" s="167"/>
      <c r="C24" s="167"/>
      <c r="D24" s="167"/>
      <c r="E24" s="167"/>
      <c r="F24" s="167"/>
      <c r="G24" s="167"/>
    </row>
    <row r="25" spans="1:7" x14ac:dyDescent="0.45">
      <c r="A25" s="167"/>
      <c r="B25" s="167"/>
      <c r="C25" s="167"/>
      <c r="D25" s="167"/>
      <c r="E25" s="167"/>
      <c r="F25" s="167"/>
      <c r="G25" s="167"/>
    </row>
    <row r="26" spans="1:7" x14ac:dyDescent="0.45">
      <c r="A26" s="167"/>
      <c r="B26" s="167"/>
      <c r="C26" s="167"/>
      <c r="D26" s="167"/>
      <c r="E26" s="167"/>
      <c r="F26" s="167"/>
      <c r="G26" s="167"/>
    </row>
    <row r="27" spans="1:7" x14ac:dyDescent="0.45">
      <c r="A27" s="167"/>
      <c r="B27" s="167"/>
      <c r="C27" s="167"/>
      <c r="D27" s="167"/>
      <c r="E27" s="167"/>
      <c r="F27" s="167"/>
      <c r="G27" s="167"/>
    </row>
    <row r="28" spans="1:7" x14ac:dyDescent="0.45">
      <c r="A28" s="167"/>
      <c r="B28" s="167"/>
      <c r="C28" s="167"/>
      <c r="D28" s="167"/>
      <c r="E28" s="167"/>
      <c r="F28" s="167"/>
      <c r="G28" s="167"/>
    </row>
    <row r="29" spans="1:7" x14ac:dyDescent="0.45">
      <c r="A29" s="167"/>
      <c r="B29" s="167"/>
      <c r="C29" s="167"/>
      <c r="D29" s="167"/>
      <c r="E29" s="167"/>
      <c r="F29" s="167"/>
      <c r="G29" s="167"/>
    </row>
    <row r="30" spans="1:7" x14ac:dyDescent="0.45">
      <c r="A30" s="167"/>
      <c r="B30" s="167"/>
      <c r="C30" s="167"/>
      <c r="D30" s="167"/>
      <c r="E30" s="167"/>
      <c r="F30" s="167"/>
      <c r="G30" s="167"/>
    </row>
    <row r="31" spans="1:7" x14ac:dyDescent="0.45">
      <c r="A31" s="167"/>
      <c r="B31" s="167"/>
      <c r="C31" s="167"/>
      <c r="D31" s="167"/>
      <c r="E31" s="167"/>
      <c r="F31" s="167"/>
      <c r="G31" s="167"/>
    </row>
    <row r="32" spans="1:7" x14ac:dyDescent="0.45">
      <c r="A32" s="167"/>
      <c r="B32" s="167"/>
      <c r="C32" s="167"/>
      <c r="D32" s="167"/>
      <c r="E32" s="167"/>
      <c r="F32" s="167"/>
      <c r="G32" s="167"/>
    </row>
    <row r="33" spans="1:7" x14ac:dyDescent="0.45">
      <c r="A33" s="167"/>
      <c r="B33" s="167"/>
      <c r="C33" s="167"/>
      <c r="D33" s="167"/>
      <c r="E33" s="167"/>
      <c r="F33" s="167"/>
      <c r="G33" s="167"/>
    </row>
    <row r="34" spans="1:7" x14ac:dyDescent="0.45">
      <c r="A34" s="167"/>
      <c r="B34" s="167"/>
      <c r="C34" s="167"/>
      <c r="D34" s="167"/>
      <c r="E34" s="167"/>
      <c r="F34" s="167"/>
      <c r="G34" s="167"/>
    </row>
    <row r="35" spans="1:7" x14ac:dyDescent="0.45">
      <c r="A35" s="167"/>
      <c r="B35" s="167"/>
      <c r="C35" s="167"/>
      <c r="D35" s="167"/>
      <c r="E35" s="167"/>
      <c r="F35" s="167"/>
      <c r="G35" s="167"/>
    </row>
    <row r="36" spans="1:7" x14ac:dyDescent="0.45">
      <c r="A36" s="167"/>
      <c r="B36" s="167"/>
      <c r="C36" s="167"/>
      <c r="D36" s="167"/>
      <c r="E36" s="167"/>
      <c r="F36" s="167"/>
      <c r="G36" s="167"/>
    </row>
    <row r="37" spans="1:7" x14ac:dyDescent="0.45">
      <c r="A37" s="167"/>
      <c r="B37" s="167"/>
      <c r="C37" s="167"/>
      <c r="D37" s="167"/>
      <c r="E37" s="167"/>
      <c r="F37" s="167"/>
      <c r="G37" s="167"/>
    </row>
    <row r="38" spans="1:7" x14ac:dyDescent="0.45">
      <c r="A38" s="167"/>
      <c r="B38" s="167"/>
      <c r="C38" s="167"/>
      <c r="D38" s="167"/>
      <c r="E38" s="167"/>
      <c r="F38" s="167"/>
      <c r="G38" s="167"/>
    </row>
  </sheetData>
  <sheetProtection algorithmName="SHA-512" hashValue="jp/MyIlbSP/KLJIuw/AdLj5DgyY/Cirf7ihjUg+Ts7hrOSC+QB6c4tseYL567Arc1b8wwhYjco0Wt/FpmVYduA==" saltValue="N1ZobDgIY2BI9m84YQJ2oA==" spinCount="100000" sheet="1" objects="1" scenarios="1"/>
  <mergeCells count="37">
    <mergeCell ref="A38:G38"/>
    <mergeCell ref="A34:G34"/>
    <mergeCell ref="A35:G35"/>
    <mergeCell ref="A36:G36"/>
    <mergeCell ref="A37:G37"/>
    <mergeCell ref="A17:G17"/>
    <mergeCell ref="A18:G18"/>
    <mergeCell ref="A33:G33"/>
    <mergeCell ref="A20:G20"/>
    <mergeCell ref="A21:G21"/>
    <mergeCell ref="A22:G22"/>
    <mergeCell ref="A23:G23"/>
    <mergeCell ref="A24:G24"/>
    <mergeCell ref="A25:G25"/>
    <mergeCell ref="A26:G26"/>
    <mergeCell ref="A27:G27"/>
    <mergeCell ref="A30:G30"/>
    <mergeCell ref="A31:G31"/>
    <mergeCell ref="A32:G32"/>
    <mergeCell ref="A28:G28"/>
    <mergeCell ref="A29:G29"/>
    <mergeCell ref="A19:G19"/>
    <mergeCell ref="A12:G12"/>
    <mergeCell ref="A13:G13"/>
    <mergeCell ref="A2:G2"/>
    <mergeCell ref="A3:G3"/>
    <mergeCell ref="A4:G4"/>
    <mergeCell ref="A5:G5"/>
    <mergeCell ref="A6:G6"/>
    <mergeCell ref="A7:G7"/>
    <mergeCell ref="A8:G8"/>
    <mergeCell ref="A9:G9"/>
    <mergeCell ref="A10:G10"/>
    <mergeCell ref="A11:G11"/>
    <mergeCell ref="A14:G14"/>
    <mergeCell ref="A15:G15"/>
    <mergeCell ref="A16:G1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4"/>
  <sheetViews>
    <sheetView workbookViewId="0">
      <selection activeCell="A2" sqref="A2:G2"/>
    </sheetView>
  </sheetViews>
  <sheetFormatPr baseColWidth="10" defaultColWidth="11.42578125" defaultRowHeight="15.4" x14ac:dyDescent="0.45"/>
  <cols>
    <col min="1" max="1" width="24.42578125" style="22" customWidth="1"/>
    <col min="2" max="2" width="56.35546875" style="60" customWidth="1"/>
    <col min="3" max="16384" width="11.42578125" style="22"/>
  </cols>
  <sheetData>
    <row r="1" spans="1:10" x14ac:dyDescent="0.45">
      <c r="B1" s="69" t="s">
        <v>151</v>
      </c>
      <c r="C1" s="22" t="s">
        <v>286</v>
      </c>
      <c r="D1" s="70" t="s">
        <v>152</v>
      </c>
      <c r="E1" s="70" t="s">
        <v>153</v>
      </c>
      <c r="F1" s="70" t="s">
        <v>154</v>
      </c>
      <c r="G1" s="70" t="s">
        <v>155</v>
      </c>
      <c r="H1" s="70" t="s">
        <v>156</v>
      </c>
      <c r="I1" s="70" t="s">
        <v>110</v>
      </c>
      <c r="J1" s="70" t="s">
        <v>172</v>
      </c>
    </row>
    <row r="2" spans="1:10" ht="15.75" thickBot="1" x14ac:dyDescent="0.5">
      <c r="A2" s="55" t="s">
        <v>150</v>
      </c>
      <c r="B2" s="58">
        <v>51</v>
      </c>
      <c r="C2" s="58">
        <v>50</v>
      </c>
      <c r="D2" s="58">
        <v>51</v>
      </c>
      <c r="E2" s="58">
        <v>51</v>
      </c>
      <c r="F2" s="58">
        <v>51</v>
      </c>
      <c r="G2" s="58">
        <v>51</v>
      </c>
      <c r="H2" s="58">
        <v>51</v>
      </c>
      <c r="I2" s="58">
        <v>51</v>
      </c>
      <c r="J2" s="58">
        <v>51</v>
      </c>
    </row>
    <row r="3" spans="1:10" ht="16.149999999999999" thickTop="1" thickBot="1" x14ac:dyDescent="0.5">
      <c r="A3" s="23"/>
      <c r="B3" s="59" t="s">
        <v>35</v>
      </c>
      <c r="C3" s="22" t="s">
        <v>37</v>
      </c>
    </row>
    <row r="4" spans="1:10" x14ac:dyDescent="0.45">
      <c r="A4" s="27">
        <v>1</v>
      </c>
      <c r="B4" s="71" t="s">
        <v>274</v>
      </c>
      <c r="C4" s="30"/>
    </row>
    <row r="5" spans="1:10" x14ac:dyDescent="0.45">
      <c r="A5" s="27">
        <v>2</v>
      </c>
      <c r="B5" s="72" t="s">
        <v>275</v>
      </c>
      <c r="C5" s="21" t="s">
        <v>38</v>
      </c>
    </row>
    <row r="6" spans="1:10" x14ac:dyDescent="0.45">
      <c r="A6" s="27">
        <v>3</v>
      </c>
      <c r="B6" s="72" t="s">
        <v>276</v>
      </c>
      <c r="C6" s="21"/>
    </row>
    <row r="7" spans="1:10" x14ac:dyDescent="0.45">
      <c r="A7" s="27">
        <v>4</v>
      </c>
      <c r="B7" s="72" t="s">
        <v>277</v>
      </c>
      <c r="C7" s="21" t="s">
        <v>38</v>
      </c>
    </row>
    <row r="8" spans="1:10" x14ac:dyDescent="0.45">
      <c r="A8" s="27">
        <v>5</v>
      </c>
      <c r="B8" s="72" t="s">
        <v>278</v>
      </c>
      <c r="C8" s="21"/>
    </row>
    <row r="9" spans="1:10" x14ac:dyDescent="0.45">
      <c r="A9" s="27">
        <v>6</v>
      </c>
      <c r="B9" s="72" t="s">
        <v>279</v>
      </c>
      <c r="C9" s="21" t="s">
        <v>38</v>
      </c>
    </row>
    <row r="10" spans="1:10" ht="26.25" x14ac:dyDescent="0.45">
      <c r="A10" s="27">
        <v>7</v>
      </c>
      <c r="B10" s="72" t="s">
        <v>173</v>
      </c>
      <c r="C10" s="21"/>
    </row>
    <row r="11" spans="1:10" x14ac:dyDescent="0.45">
      <c r="A11" s="27">
        <v>8</v>
      </c>
      <c r="B11" s="72" t="s">
        <v>281</v>
      </c>
      <c r="C11" s="21"/>
    </row>
    <row r="12" spans="1:10" x14ac:dyDescent="0.45">
      <c r="A12" s="27">
        <v>9</v>
      </c>
      <c r="B12" s="72" t="s">
        <v>282</v>
      </c>
      <c r="C12" s="21" t="s">
        <v>38</v>
      </c>
    </row>
    <row r="13" spans="1:10" x14ac:dyDescent="0.45">
      <c r="A13" s="27">
        <v>10</v>
      </c>
      <c r="B13" s="72" t="s">
        <v>149</v>
      </c>
      <c r="C13" s="21"/>
    </row>
    <row r="14" spans="1:10" ht="26.25" x14ac:dyDescent="0.45">
      <c r="A14" s="27">
        <v>11</v>
      </c>
      <c r="B14" s="72" t="s">
        <v>227</v>
      </c>
      <c r="C14" s="21"/>
    </row>
    <row r="15" spans="1:10" ht="26.25" x14ac:dyDescent="0.45">
      <c r="A15" s="27">
        <v>12</v>
      </c>
      <c r="B15" s="72" t="s">
        <v>121</v>
      </c>
      <c r="C15" s="21"/>
    </row>
    <row r="16" spans="1:10" ht="26.25" x14ac:dyDescent="0.45">
      <c r="A16" s="27">
        <v>13</v>
      </c>
      <c r="B16" s="72" t="s">
        <v>122</v>
      </c>
      <c r="C16" s="21"/>
    </row>
    <row r="17" spans="1:3" x14ac:dyDescent="0.45">
      <c r="A17" s="27">
        <v>14</v>
      </c>
      <c r="B17" s="72" t="s">
        <v>283</v>
      </c>
      <c r="C17" s="21"/>
    </row>
    <row r="18" spans="1:3" x14ac:dyDescent="0.45">
      <c r="A18" s="27">
        <v>15</v>
      </c>
      <c r="B18" s="72" t="s">
        <v>123</v>
      </c>
      <c r="C18" s="21"/>
    </row>
    <row r="19" spans="1:3" x14ac:dyDescent="0.45">
      <c r="A19" s="27">
        <v>16</v>
      </c>
      <c r="B19" s="72" t="s">
        <v>280</v>
      </c>
      <c r="C19" s="21"/>
    </row>
    <row r="20" spans="1:3" x14ac:dyDescent="0.45">
      <c r="A20" s="27">
        <v>17</v>
      </c>
      <c r="B20" s="72" t="s">
        <v>170</v>
      </c>
      <c r="C20" s="21"/>
    </row>
    <row r="21" spans="1:3" x14ac:dyDescent="0.45">
      <c r="A21" s="27">
        <v>18</v>
      </c>
      <c r="B21" s="72" t="s">
        <v>125</v>
      </c>
      <c r="C21" s="21"/>
    </row>
    <row r="22" spans="1:3" x14ac:dyDescent="0.45">
      <c r="A22" s="27">
        <v>19</v>
      </c>
      <c r="B22" s="72" t="s">
        <v>124</v>
      </c>
      <c r="C22" s="21"/>
    </row>
    <row r="23" spans="1:3" ht="26.25" x14ac:dyDescent="0.45">
      <c r="A23" s="27">
        <v>20</v>
      </c>
      <c r="B23" s="72" t="s">
        <v>127</v>
      </c>
      <c r="C23" s="21"/>
    </row>
    <row r="24" spans="1:3" x14ac:dyDescent="0.45">
      <c r="A24" s="27">
        <v>21</v>
      </c>
      <c r="B24" s="72" t="s">
        <v>126</v>
      </c>
      <c r="C24" s="21"/>
    </row>
    <row r="25" spans="1:3" ht="26.25" x14ac:dyDescent="0.45">
      <c r="A25" s="27">
        <v>22</v>
      </c>
      <c r="B25" s="72" t="s">
        <v>128</v>
      </c>
      <c r="C25" s="21"/>
    </row>
    <row r="26" spans="1:3" ht="26.25" x14ac:dyDescent="0.45">
      <c r="A26" s="27">
        <v>23</v>
      </c>
      <c r="B26" s="72" t="s">
        <v>129</v>
      </c>
      <c r="C26" s="21"/>
    </row>
    <row r="27" spans="1:3" ht="26.25" x14ac:dyDescent="0.45">
      <c r="A27" s="27">
        <v>24</v>
      </c>
      <c r="B27" s="72" t="s">
        <v>130</v>
      </c>
      <c r="C27" s="21"/>
    </row>
    <row r="28" spans="1:3" x14ac:dyDescent="0.45">
      <c r="A28" s="27">
        <v>25</v>
      </c>
      <c r="B28" s="76" t="s">
        <v>244</v>
      </c>
      <c r="C28" s="21"/>
    </row>
    <row r="29" spans="1:3" x14ac:dyDescent="0.45">
      <c r="A29" s="27">
        <v>26</v>
      </c>
      <c r="B29" s="72" t="s">
        <v>285</v>
      </c>
      <c r="C29" s="21"/>
    </row>
    <row r="30" spans="1:3" x14ac:dyDescent="0.45">
      <c r="A30" s="27">
        <v>27</v>
      </c>
      <c r="B30" s="72" t="s">
        <v>176</v>
      </c>
      <c r="C30" s="21"/>
    </row>
    <row r="31" spans="1:3" x14ac:dyDescent="0.45">
      <c r="A31" s="27">
        <v>28</v>
      </c>
      <c r="B31" s="72" t="s">
        <v>175</v>
      </c>
      <c r="C31" s="21"/>
    </row>
    <row r="32" spans="1:3" x14ac:dyDescent="0.45">
      <c r="A32" s="27">
        <v>29</v>
      </c>
      <c r="B32" s="72" t="s">
        <v>284</v>
      </c>
      <c r="C32" s="21" t="s">
        <v>38</v>
      </c>
    </row>
    <row r="33" spans="1:3" x14ac:dyDescent="0.45">
      <c r="A33" s="27">
        <v>30</v>
      </c>
      <c r="B33" s="72" t="s">
        <v>139</v>
      </c>
      <c r="C33" s="21"/>
    </row>
    <row r="34" spans="1:3" x14ac:dyDescent="0.45">
      <c r="A34" s="27">
        <v>31</v>
      </c>
      <c r="B34" s="72" t="s">
        <v>140</v>
      </c>
      <c r="C34" s="21"/>
    </row>
    <row r="35" spans="1:3" x14ac:dyDescent="0.45">
      <c r="A35" s="27">
        <v>32</v>
      </c>
      <c r="B35" s="72" t="s">
        <v>258</v>
      </c>
      <c r="C35" s="21"/>
    </row>
    <row r="36" spans="1:3" x14ac:dyDescent="0.45">
      <c r="A36" s="27">
        <v>33</v>
      </c>
      <c r="B36" s="72" t="s">
        <v>160</v>
      </c>
      <c r="C36" s="21"/>
    </row>
    <row r="37" spans="1:3" ht="26.25" x14ac:dyDescent="0.45">
      <c r="A37" s="27">
        <v>34</v>
      </c>
      <c r="B37" s="72" t="s">
        <v>148</v>
      </c>
      <c r="C37" s="21"/>
    </row>
    <row r="38" spans="1:3" x14ac:dyDescent="0.45">
      <c r="A38" s="27">
        <v>35</v>
      </c>
      <c r="B38" s="72" t="s">
        <v>157</v>
      </c>
      <c r="C38" s="21"/>
    </row>
    <row r="39" spans="1:3" x14ac:dyDescent="0.45">
      <c r="A39" s="27">
        <v>36</v>
      </c>
      <c r="B39" s="72" t="s">
        <v>161</v>
      </c>
      <c r="C39" s="21"/>
    </row>
    <row r="40" spans="1:3" x14ac:dyDescent="0.45">
      <c r="A40" s="27">
        <v>37</v>
      </c>
      <c r="B40" s="72" t="s">
        <v>165</v>
      </c>
      <c r="C40" s="21"/>
    </row>
    <row r="41" spans="1:3" x14ac:dyDescent="0.45">
      <c r="A41" s="27">
        <v>38</v>
      </c>
      <c r="B41" s="72" t="s">
        <v>166</v>
      </c>
      <c r="C41" s="21"/>
    </row>
    <row r="42" spans="1:3" x14ac:dyDescent="0.45">
      <c r="A42" s="27">
        <v>39</v>
      </c>
      <c r="B42" s="72" t="s">
        <v>167</v>
      </c>
      <c r="C42" s="21"/>
    </row>
    <row r="43" spans="1:3" x14ac:dyDescent="0.45">
      <c r="A43" s="27">
        <v>40</v>
      </c>
      <c r="B43" s="72" t="s">
        <v>168</v>
      </c>
      <c r="C43" s="21"/>
    </row>
    <row r="44" spans="1:3" x14ac:dyDescent="0.45">
      <c r="A44" s="27">
        <v>41</v>
      </c>
      <c r="B44" s="72" t="s">
        <v>209</v>
      </c>
      <c r="C44" s="21"/>
    </row>
    <row r="45" spans="1:3" x14ac:dyDescent="0.45">
      <c r="A45" s="27">
        <v>42</v>
      </c>
      <c r="B45" s="72" t="s">
        <v>169</v>
      </c>
      <c r="C45" s="21"/>
    </row>
    <row r="46" spans="1:3" ht="26.25" x14ac:dyDescent="0.45">
      <c r="A46" s="27">
        <v>43</v>
      </c>
      <c r="B46" s="72" t="s">
        <v>174</v>
      </c>
      <c r="C46" s="21"/>
    </row>
    <row r="47" spans="1:3" x14ac:dyDescent="0.45">
      <c r="A47" s="27">
        <v>44</v>
      </c>
      <c r="B47" s="72" t="s">
        <v>210</v>
      </c>
      <c r="C47" s="21"/>
    </row>
    <row r="48" spans="1:3" x14ac:dyDescent="0.45">
      <c r="A48" s="27">
        <v>45</v>
      </c>
      <c r="B48" s="72" t="s">
        <v>241</v>
      </c>
      <c r="C48" s="21"/>
    </row>
    <row r="49" spans="1:3" x14ac:dyDescent="0.45">
      <c r="A49" s="27">
        <v>46</v>
      </c>
      <c r="B49" s="72" t="s">
        <v>242</v>
      </c>
      <c r="C49" s="21"/>
    </row>
    <row r="50" spans="1:3" x14ac:dyDescent="0.45">
      <c r="A50" s="27">
        <v>47</v>
      </c>
      <c r="B50" s="72" t="s">
        <v>243</v>
      </c>
      <c r="C50" s="21"/>
    </row>
    <row r="51" spans="1:3" x14ac:dyDescent="0.45">
      <c r="A51" s="27">
        <v>48</v>
      </c>
      <c r="B51" s="72" t="s">
        <v>259</v>
      </c>
      <c r="C51" s="21"/>
    </row>
    <row r="52" spans="1:3" x14ac:dyDescent="0.45">
      <c r="A52" s="27">
        <v>49</v>
      </c>
      <c r="B52" s="72" t="s">
        <v>239</v>
      </c>
      <c r="C52" s="21"/>
    </row>
    <row r="53" spans="1:3" x14ac:dyDescent="0.45">
      <c r="A53" s="27">
        <v>50</v>
      </c>
      <c r="B53" s="72" t="s">
        <v>5</v>
      </c>
    </row>
    <row r="54" spans="1:3" x14ac:dyDescent="0.45">
      <c r="A54" s="27">
        <v>51</v>
      </c>
      <c r="B54"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5"/>
  <sheetViews>
    <sheetView topLeftCell="A3" workbookViewId="0">
      <selection activeCell="A2" sqref="A2:G2"/>
    </sheetView>
  </sheetViews>
  <sheetFormatPr baseColWidth="10" defaultColWidth="11.42578125" defaultRowHeight="15.4" x14ac:dyDescent="0.45"/>
  <cols>
    <col min="1" max="1" width="13.140625" style="22" customWidth="1"/>
    <col min="2" max="2" width="58" style="22" customWidth="1"/>
    <col min="3" max="16384" width="11.42578125" style="22"/>
  </cols>
  <sheetData>
    <row r="1" spans="1:3" ht="15.75" thickBot="1" x14ac:dyDescent="0.5">
      <c r="A1" s="22" t="s">
        <v>116</v>
      </c>
      <c r="B1" s="32">
        <v>33</v>
      </c>
      <c r="C1" s="22">
        <f>MAX($A$3:$A$35)-1</f>
        <v>32</v>
      </c>
    </row>
    <row r="2" spans="1:3" ht="15.75" thickTop="1" x14ac:dyDescent="0.45">
      <c r="A2" s="28" t="s">
        <v>34</v>
      </c>
      <c r="B2" s="28" t="s">
        <v>35</v>
      </c>
      <c r="C2" s="22" t="s">
        <v>36</v>
      </c>
    </row>
    <row r="3" spans="1:3" x14ac:dyDescent="0.45">
      <c r="A3" s="27">
        <v>1</v>
      </c>
      <c r="B3" s="29" t="s">
        <v>83</v>
      </c>
      <c r="C3" s="43"/>
    </row>
    <row r="4" spans="1:3" x14ac:dyDescent="0.45">
      <c r="A4" s="27">
        <v>2</v>
      </c>
      <c r="B4" s="29" t="s">
        <v>84</v>
      </c>
      <c r="C4" s="43" t="s">
        <v>38</v>
      </c>
    </row>
    <row r="5" spans="1:3" x14ac:dyDescent="0.45">
      <c r="A5" s="27">
        <v>3</v>
      </c>
      <c r="B5" s="29" t="s">
        <v>85</v>
      </c>
      <c r="C5" s="43"/>
    </row>
    <row r="6" spans="1:3" x14ac:dyDescent="0.45">
      <c r="A6" s="27">
        <v>4</v>
      </c>
      <c r="B6" s="29" t="s">
        <v>86</v>
      </c>
      <c r="C6" s="43" t="s">
        <v>38</v>
      </c>
    </row>
    <row r="7" spans="1:3" x14ac:dyDescent="0.45">
      <c r="A7" s="27">
        <v>5</v>
      </c>
      <c r="B7" s="29" t="s">
        <v>87</v>
      </c>
      <c r="C7" s="43"/>
    </row>
    <row r="8" spans="1:3" ht="27.75" x14ac:dyDescent="0.45">
      <c r="A8" s="27">
        <v>6</v>
      </c>
      <c r="B8" s="29" t="s">
        <v>88</v>
      </c>
      <c r="C8" s="43" t="s">
        <v>38</v>
      </c>
    </row>
    <row r="9" spans="1:3" x14ac:dyDescent="0.45">
      <c r="A9" s="27">
        <v>7</v>
      </c>
      <c r="B9" s="29" t="s">
        <v>89</v>
      </c>
      <c r="C9" s="43"/>
    </row>
    <row r="10" spans="1:3" x14ac:dyDescent="0.45">
      <c r="A10" s="27">
        <v>8</v>
      </c>
      <c r="B10" s="29" t="s">
        <v>90</v>
      </c>
      <c r="C10" s="43" t="s">
        <v>38</v>
      </c>
    </row>
    <row r="11" spans="1:3" x14ac:dyDescent="0.45">
      <c r="A11" s="27">
        <v>9</v>
      </c>
      <c r="B11" s="29" t="s">
        <v>144</v>
      </c>
      <c r="C11" s="43"/>
    </row>
    <row r="12" spans="1:3" x14ac:dyDescent="0.45">
      <c r="A12" s="27">
        <v>10</v>
      </c>
      <c r="B12" s="29" t="s">
        <v>145</v>
      </c>
      <c r="C12" s="43" t="s">
        <v>38</v>
      </c>
    </row>
    <row r="13" spans="1:3" x14ac:dyDescent="0.45">
      <c r="A13" s="27">
        <v>11</v>
      </c>
      <c r="B13" s="56" t="s">
        <v>91</v>
      </c>
      <c r="C13" s="43"/>
    </row>
    <row r="14" spans="1:3" ht="27.75" x14ac:dyDescent="0.45">
      <c r="A14" s="27">
        <v>12</v>
      </c>
      <c r="B14" s="29" t="s">
        <v>92</v>
      </c>
      <c r="C14" s="43"/>
    </row>
    <row r="15" spans="1:3" ht="27.75" x14ac:dyDescent="0.45">
      <c r="A15" s="27">
        <v>13</v>
      </c>
      <c r="B15" s="29" t="s">
        <v>93</v>
      </c>
      <c r="C15" s="43"/>
    </row>
    <row r="16" spans="1:3" ht="27.75" x14ac:dyDescent="0.45">
      <c r="A16" s="44">
        <v>14</v>
      </c>
      <c r="B16" s="29" t="s">
        <v>288</v>
      </c>
      <c r="C16" s="43"/>
    </row>
    <row r="17" spans="1:3" x14ac:dyDescent="0.45">
      <c r="A17" s="44">
        <v>15</v>
      </c>
      <c r="B17" s="29" t="s">
        <v>94</v>
      </c>
      <c r="C17" s="43"/>
    </row>
    <row r="18" spans="1:3" x14ac:dyDescent="0.45">
      <c r="A18" s="44">
        <v>16</v>
      </c>
      <c r="B18" s="29" t="s">
        <v>95</v>
      </c>
      <c r="C18" s="43"/>
    </row>
    <row r="19" spans="1:3" x14ac:dyDescent="0.45">
      <c r="A19" s="27">
        <v>17</v>
      </c>
      <c r="B19" s="27" t="s">
        <v>96</v>
      </c>
      <c r="C19" s="43"/>
    </row>
    <row r="20" spans="1:3" x14ac:dyDescent="0.45">
      <c r="A20" s="27">
        <v>18</v>
      </c>
      <c r="B20" s="27" t="s">
        <v>97</v>
      </c>
      <c r="C20" s="43"/>
    </row>
    <row r="21" spans="1:3" ht="27.75" x14ac:dyDescent="0.45">
      <c r="A21" s="27">
        <v>19</v>
      </c>
      <c r="B21" s="29" t="s">
        <v>98</v>
      </c>
      <c r="C21" s="43"/>
    </row>
    <row r="22" spans="1:3" x14ac:dyDescent="0.45">
      <c r="A22" s="27">
        <v>20</v>
      </c>
      <c r="B22" s="29" t="s">
        <v>99</v>
      </c>
      <c r="C22" s="43"/>
    </row>
    <row r="23" spans="1:3" x14ac:dyDescent="0.45">
      <c r="A23" s="27">
        <v>21</v>
      </c>
      <c r="B23" s="29" t="s">
        <v>100</v>
      </c>
      <c r="C23" s="43"/>
    </row>
    <row r="24" spans="1:3" x14ac:dyDescent="0.45">
      <c r="A24" s="44">
        <v>22</v>
      </c>
      <c r="B24" s="29" t="s">
        <v>101</v>
      </c>
      <c r="C24" s="43"/>
    </row>
    <row r="25" spans="1:3" x14ac:dyDescent="0.45">
      <c r="A25" s="27">
        <v>23</v>
      </c>
      <c r="B25" s="29" t="s">
        <v>102</v>
      </c>
      <c r="C25" s="43"/>
    </row>
    <row r="26" spans="1:3" x14ac:dyDescent="0.45">
      <c r="A26" s="44">
        <v>24</v>
      </c>
      <c r="B26" s="29" t="s">
        <v>103</v>
      </c>
      <c r="C26" s="43"/>
    </row>
    <row r="27" spans="1:3" ht="27.75" x14ac:dyDescent="0.45">
      <c r="A27" s="44">
        <v>25</v>
      </c>
      <c r="B27" s="29" t="s">
        <v>104</v>
      </c>
      <c r="C27" s="43"/>
    </row>
    <row r="28" spans="1:3" x14ac:dyDescent="0.45">
      <c r="A28" s="27">
        <v>26</v>
      </c>
      <c r="B28" s="29" t="s">
        <v>105</v>
      </c>
      <c r="C28" s="43"/>
    </row>
    <row r="29" spans="1:3" x14ac:dyDescent="0.45">
      <c r="A29" s="44">
        <v>27</v>
      </c>
      <c r="B29" s="29" t="s">
        <v>135</v>
      </c>
      <c r="C29" s="43"/>
    </row>
    <row r="30" spans="1:3" x14ac:dyDescent="0.45">
      <c r="A30" s="44">
        <v>28</v>
      </c>
      <c r="B30" s="29" t="s">
        <v>136</v>
      </c>
      <c r="C30" s="43"/>
    </row>
    <row r="31" spans="1:3" x14ac:dyDescent="0.45">
      <c r="A31" s="27">
        <v>29</v>
      </c>
      <c r="B31" s="29" t="s">
        <v>146</v>
      </c>
      <c r="C31" s="43"/>
    </row>
    <row r="32" spans="1:3" x14ac:dyDescent="0.45">
      <c r="A32" s="44">
        <v>30</v>
      </c>
      <c r="B32" s="29" t="s">
        <v>147</v>
      </c>
      <c r="C32" s="43"/>
    </row>
    <row r="33" spans="1:3" ht="27.75" x14ac:dyDescent="0.45">
      <c r="A33" s="44">
        <v>31</v>
      </c>
      <c r="B33" s="29" t="s">
        <v>158</v>
      </c>
      <c r="C33" s="43"/>
    </row>
    <row r="34" spans="1:3" x14ac:dyDescent="0.45">
      <c r="A34" s="27">
        <v>32</v>
      </c>
      <c r="B34" s="29" t="s">
        <v>5</v>
      </c>
      <c r="C34" s="27"/>
    </row>
    <row r="35" spans="1:3" x14ac:dyDescent="0.45">
      <c r="A35" s="44">
        <v>33</v>
      </c>
      <c r="B35" s="29"/>
      <c r="C35"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A2" sqref="A2:G2"/>
    </sheetView>
  </sheetViews>
  <sheetFormatPr baseColWidth="10" defaultColWidth="11.42578125" defaultRowHeight="15.4" x14ac:dyDescent="0.45"/>
  <cols>
    <col min="1" max="1" width="13.140625" style="22" customWidth="1"/>
    <col min="2" max="2" width="54" style="21" bestFit="1" customWidth="1"/>
    <col min="3" max="16384" width="11.42578125" style="22"/>
  </cols>
  <sheetData>
    <row r="1" spans="1:4" ht="15.75" thickBot="1" x14ac:dyDescent="0.5">
      <c r="A1" s="22" t="s">
        <v>117</v>
      </c>
      <c r="B1" s="31">
        <v>22</v>
      </c>
      <c r="C1" s="22">
        <f>MAX($A$3:$A$24)-1</f>
        <v>21</v>
      </c>
    </row>
    <row r="2" spans="1:4" ht="15.75" thickTop="1" x14ac:dyDescent="0.45">
      <c r="A2" s="28" t="s">
        <v>34</v>
      </c>
      <c r="B2" s="24" t="s">
        <v>35</v>
      </c>
      <c r="C2" s="22" t="s">
        <v>36</v>
      </c>
    </row>
    <row r="3" spans="1:4" x14ac:dyDescent="0.45">
      <c r="A3" s="53">
        <v>1</v>
      </c>
      <c r="B3" s="72" t="s">
        <v>131</v>
      </c>
      <c r="C3" s="30"/>
      <c r="D3" s="25"/>
    </row>
    <row r="4" spans="1:4" x14ac:dyDescent="0.45">
      <c r="A4" s="53">
        <v>2</v>
      </c>
      <c r="B4" s="72" t="s">
        <v>132</v>
      </c>
      <c r="C4" s="21" t="s">
        <v>38</v>
      </c>
    </row>
    <row r="5" spans="1:4" x14ac:dyDescent="0.45">
      <c r="A5" s="53">
        <v>3</v>
      </c>
      <c r="B5" s="72" t="s">
        <v>91</v>
      </c>
      <c r="C5" s="21"/>
      <c r="D5" s="26"/>
    </row>
    <row r="6" spans="1:4" x14ac:dyDescent="0.45">
      <c r="A6" s="53">
        <v>4</v>
      </c>
      <c r="B6" s="72" t="s">
        <v>133</v>
      </c>
      <c r="C6" s="21" t="s">
        <v>38</v>
      </c>
      <c r="D6" s="26"/>
    </row>
    <row r="7" spans="1:4" x14ac:dyDescent="0.45">
      <c r="A7" s="53">
        <v>5</v>
      </c>
      <c r="B7" s="72" t="s">
        <v>134</v>
      </c>
      <c r="C7" s="21"/>
      <c r="D7" s="26"/>
    </row>
    <row r="8" spans="1:4" x14ac:dyDescent="0.45">
      <c r="A8" s="53">
        <v>6</v>
      </c>
      <c r="B8" s="72" t="s">
        <v>141</v>
      </c>
      <c r="C8" s="21"/>
      <c r="D8" s="26"/>
    </row>
    <row r="9" spans="1:4" ht="26.25" x14ac:dyDescent="0.45">
      <c r="A9" s="53">
        <v>7</v>
      </c>
      <c r="B9" s="72" t="s">
        <v>159</v>
      </c>
      <c r="C9" s="21"/>
      <c r="D9" s="26"/>
    </row>
    <row r="10" spans="1:4" x14ac:dyDescent="0.45">
      <c r="A10" s="53">
        <v>8</v>
      </c>
      <c r="B10" s="72" t="s">
        <v>162</v>
      </c>
      <c r="C10" s="21"/>
      <c r="D10" s="26"/>
    </row>
    <row r="11" spans="1:4" x14ac:dyDescent="0.45">
      <c r="A11" s="53">
        <v>9</v>
      </c>
      <c r="B11" s="72" t="s">
        <v>163</v>
      </c>
      <c r="C11" s="21"/>
      <c r="D11" s="26"/>
    </row>
    <row r="12" spans="1:4" x14ac:dyDescent="0.45">
      <c r="A12" s="53">
        <v>10</v>
      </c>
      <c r="B12" s="72" t="s">
        <v>164</v>
      </c>
      <c r="C12" s="21"/>
      <c r="D12" s="26"/>
    </row>
    <row r="13" spans="1:4" x14ac:dyDescent="0.45">
      <c r="A13" s="53">
        <v>11</v>
      </c>
      <c r="B13" s="72" t="s">
        <v>171</v>
      </c>
      <c r="C13" s="21"/>
      <c r="D13" s="26"/>
    </row>
    <row r="14" spans="1:4" x14ac:dyDescent="0.45">
      <c r="A14" s="53">
        <v>12</v>
      </c>
      <c r="B14" s="72" t="s">
        <v>177</v>
      </c>
      <c r="C14" s="21"/>
      <c r="D14" s="26"/>
    </row>
    <row r="15" spans="1:4" x14ac:dyDescent="0.45">
      <c r="A15" s="53">
        <v>13</v>
      </c>
      <c r="B15" s="72" t="s">
        <v>230</v>
      </c>
      <c r="C15" s="21"/>
      <c r="D15" s="26"/>
    </row>
    <row r="16" spans="1:4" x14ac:dyDescent="0.45">
      <c r="A16" s="53">
        <v>14</v>
      </c>
      <c r="B16" s="72" t="s">
        <v>231</v>
      </c>
      <c r="C16" s="21" t="s">
        <v>38</v>
      </c>
      <c r="D16" s="26"/>
    </row>
    <row r="17" spans="1:4" x14ac:dyDescent="0.45">
      <c r="A17" s="53">
        <v>15</v>
      </c>
      <c r="B17" s="72" t="s">
        <v>232</v>
      </c>
      <c r="C17" s="21"/>
      <c r="D17" s="26"/>
    </row>
    <row r="18" spans="1:4" x14ac:dyDescent="0.45">
      <c r="A18" s="53">
        <v>16</v>
      </c>
      <c r="B18" s="72" t="s">
        <v>240</v>
      </c>
      <c r="C18" s="21"/>
      <c r="D18" s="26"/>
    </row>
    <row r="19" spans="1:4" x14ac:dyDescent="0.45">
      <c r="A19" s="53">
        <v>17</v>
      </c>
      <c r="B19" s="72" t="s">
        <v>260</v>
      </c>
      <c r="C19" s="21"/>
      <c r="D19" s="26"/>
    </row>
    <row r="20" spans="1:4" x14ac:dyDescent="0.45">
      <c r="A20" s="53">
        <v>18</v>
      </c>
      <c r="B20" s="72" t="s">
        <v>261</v>
      </c>
      <c r="C20" s="21"/>
      <c r="D20" s="26"/>
    </row>
    <row r="21" spans="1:4" x14ac:dyDescent="0.45">
      <c r="A21" s="53">
        <v>19</v>
      </c>
      <c r="B21" s="72" t="s">
        <v>272</v>
      </c>
      <c r="C21" s="21"/>
      <c r="D21" s="26"/>
    </row>
    <row r="22" spans="1:4" x14ac:dyDescent="0.45">
      <c r="A22" s="53">
        <v>20</v>
      </c>
      <c r="B22" s="72" t="s">
        <v>273</v>
      </c>
      <c r="C22" s="21"/>
      <c r="D22" s="26"/>
    </row>
    <row r="23" spans="1:4" x14ac:dyDescent="0.45">
      <c r="A23" s="53">
        <v>21</v>
      </c>
      <c r="B23" s="72" t="s">
        <v>5</v>
      </c>
      <c r="D23" s="25"/>
    </row>
    <row r="24" spans="1:4" x14ac:dyDescent="0.45">
      <c r="A24" s="53">
        <v>22</v>
      </c>
      <c r="B24"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zoomScaleNormal="100" workbookViewId="0">
      <selection activeCell="A2" sqref="A2:G2"/>
    </sheetView>
  </sheetViews>
  <sheetFormatPr baseColWidth="10" defaultColWidth="11.42578125" defaultRowHeight="15.4" x14ac:dyDescent="0.45"/>
  <cols>
    <col min="1" max="1" width="13.140625" style="22" customWidth="1"/>
    <col min="2" max="2" width="56.640625" style="22" customWidth="1"/>
    <col min="3" max="16384" width="11.42578125" style="22"/>
  </cols>
  <sheetData>
    <row r="1" spans="1:3" x14ac:dyDescent="0.45">
      <c r="A1" s="22" t="s">
        <v>80</v>
      </c>
      <c r="B1" s="32">
        <v>19</v>
      </c>
      <c r="C1" s="22">
        <f>MAX($A$3:$A$21)-1</f>
        <v>18</v>
      </c>
    </row>
    <row r="2" spans="1:3" x14ac:dyDescent="0.45">
      <c r="A2" s="53" t="s">
        <v>34</v>
      </c>
      <c r="B2" s="53" t="s">
        <v>35</v>
      </c>
      <c r="C2" s="22" t="s">
        <v>36</v>
      </c>
    </row>
    <row r="3" spans="1:3" x14ac:dyDescent="0.45">
      <c r="A3" s="44">
        <v>1</v>
      </c>
      <c r="B3" s="27" t="s">
        <v>83</v>
      </c>
      <c r="C3" s="43"/>
    </row>
    <row r="4" spans="1:3" x14ac:dyDescent="0.45">
      <c r="A4" s="44">
        <v>2</v>
      </c>
      <c r="B4" s="27" t="s">
        <v>84</v>
      </c>
      <c r="C4" s="43" t="s">
        <v>38</v>
      </c>
    </row>
    <row r="5" spans="1:3" x14ac:dyDescent="0.45">
      <c r="A5" s="44">
        <v>3</v>
      </c>
      <c r="B5" s="27" t="s">
        <v>85</v>
      </c>
      <c r="C5" s="43"/>
    </row>
    <row r="6" spans="1:3" x14ac:dyDescent="0.45">
      <c r="A6" s="44">
        <v>4</v>
      </c>
      <c r="B6" s="27" t="s">
        <v>86</v>
      </c>
      <c r="C6" s="43" t="s">
        <v>38</v>
      </c>
    </row>
    <row r="7" spans="1:3" x14ac:dyDescent="0.45">
      <c r="A7" s="44">
        <v>5</v>
      </c>
      <c r="B7" s="27" t="s">
        <v>87</v>
      </c>
      <c r="C7" s="43"/>
    </row>
    <row r="8" spans="1:3" ht="27.75" x14ac:dyDescent="0.45">
      <c r="A8" s="44">
        <v>6</v>
      </c>
      <c r="B8" s="27" t="s">
        <v>88</v>
      </c>
      <c r="C8" s="43" t="s">
        <v>38</v>
      </c>
    </row>
    <row r="9" spans="1:3" x14ac:dyDescent="0.45">
      <c r="A9" s="44">
        <v>7</v>
      </c>
      <c r="B9" s="27" t="s">
        <v>89</v>
      </c>
      <c r="C9" s="43"/>
    </row>
    <row r="10" spans="1:3" x14ac:dyDescent="0.45">
      <c r="A10" s="44">
        <v>8</v>
      </c>
      <c r="B10" s="27" t="s">
        <v>90</v>
      </c>
      <c r="C10" s="43" t="s">
        <v>38</v>
      </c>
    </row>
    <row r="11" spans="1:3" x14ac:dyDescent="0.45">
      <c r="A11" s="44">
        <v>9</v>
      </c>
      <c r="B11" s="27" t="s">
        <v>91</v>
      </c>
      <c r="C11" s="43"/>
    </row>
    <row r="12" spans="1:3" ht="27.75" x14ac:dyDescent="0.45">
      <c r="A12" s="44">
        <v>10</v>
      </c>
      <c r="B12" s="27" t="s">
        <v>93</v>
      </c>
      <c r="C12" s="43"/>
    </row>
    <row r="13" spans="1:3" ht="26.25" x14ac:dyDescent="0.45">
      <c r="A13" s="44">
        <v>11</v>
      </c>
      <c r="B13" s="72" t="s">
        <v>287</v>
      </c>
      <c r="C13" s="43"/>
    </row>
    <row r="14" spans="1:3" ht="27.75" x14ac:dyDescent="0.45">
      <c r="A14" s="44">
        <v>12</v>
      </c>
      <c r="B14" s="27" t="s">
        <v>98</v>
      </c>
      <c r="C14" s="43"/>
    </row>
    <row r="15" spans="1:3" x14ac:dyDescent="0.45">
      <c r="A15" s="44">
        <v>13</v>
      </c>
      <c r="B15" s="27" t="s">
        <v>106</v>
      </c>
      <c r="C15" s="43"/>
    </row>
    <row r="16" spans="1:3" ht="26.25" x14ac:dyDescent="0.45">
      <c r="A16" s="44">
        <v>14</v>
      </c>
      <c r="B16" s="72" t="s">
        <v>104</v>
      </c>
      <c r="C16" s="43"/>
    </row>
    <row r="17" spans="1:3" x14ac:dyDescent="0.45">
      <c r="A17" s="44">
        <v>15</v>
      </c>
      <c r="B17" s="72" t="s">
        <v>144</v>
      </c>
      <c r="C17" s="43"/>
    </row>
    <row r="18" spans="1:3" x14ac:dyDescent="0.45">
      <c r="A18" s="44">
        <v>16</v>
      </c>
      <c r="B18" s="72" t="s">
        <v>147</v>
      </c>
      <c r="C18" s="43"/>
    </row>
    <row r="19" spans="1:3" ht="26.25" x14ac:dyDescent="0.45">
      <c r="A19" s="44">
        <v>17</v>
      </c>
      <c r="B19" s="72" t="s">
        <v>158</v>
      </c>
      <c r="C19" s="43"/>
    </row>
    <row r="20" spans="1:3" x14ac:dyDescent="0.45">
      <c r="A20" s="44">
        <v>18</v>
      </c>
      <c r="B20" s="72" t="s">
        <v>5</v>
      </c>
      <c r="C20" s="27"/>
    </row>
    <row r="21" spans="1:3" x14ac:dyDescent="0.45">
      <c r="A21" s="44">
        <v>19</v>
      </c>
      <c r="B21" s="72"/>
      <c r="C21"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C560-D1E7-4714-AAA1-7CA4A0EE1FB8}">
  <dimension ref="A1"/>
  <sheetViews>
    <sheetView workbookViewId="0"/>
  </sheetViews>
  <sheetFormatPr baseColWidth="10" defaultColWidth="11.42578125" defaultRowHeight="13.9" x14ac:dyDescent="0.4"/>
  <cols>
    <col min="1" max="16384" width="11.42578125" style="61"/>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6216-F2C1-4577-A945-B25DF7AD50FF}">
  <dimension ref="A1:C7"/>
  <sheetViews>
    <sheetView workbookViewId="0">
      <selection sqref="A1:C1"/>
    </sheetView>
  </sheetViews>
  <sheetFormatPr baseColWidth="10" defaultColWidth="11.42578125" defaultRowHeight="13.9" x14ac:dyDescent="0.4"/>
  <cols>
    <col min="1" max="3" width="27.5703125" style="95" customWidth="1"/>
    <col min="4" max="16384" width="11.42578125" style="95"/>
  </cols>
  <sheetData>
    <row r="1" spans="1:3" s="94" customFormat="1" ht="15" x14ac:dyDescent="0.4">
      <c r="A1" s="122" t="s">
        <v>45</v>
      </c>
      <c r="B1" s="122"/>
      <c r="C1" s="122"/>
    </row>
    <row r="2" spans="1:3" s="94" customFormat="1" ht="79.7" customHeight="1" x14ac:dyDescent="0.4">
      <c r="A2" s="120" t="s">
        <v>245</v>
      </c>
      <c r="B2" s="121"/>
      <c r="C2" s="121"/>
    </row>
    <row r="3" spans="1:3" s="94" customFormat="1" ht="66.2" customHeight="1" x14ac:dyDescent="0.4">
      <c r="A3" s="120" t="s">
        <v>46</v>
      </c>
      <c r="B3" s="121"/>
      <c r="C3" s="121"/>
    </row>
    <row r="4" spans="1:3" s="94" customFormat="1" ht="45" customHeight="1" x14ac:dyDescent="0.4">
      <c r="A4" s="120" t="s">
        <v>47</v>
      </c>
      <c r="B4" s="121"/>
      <c r="C4" s="121"/>
    </row>
    <row r="5" spans="1:3" s="94" customFormat="1" ht="45" customHeight="1" x14ac:dyDescent="0.4">
      <c r="A5" s="120" t="s">
        <v>48</v>
      </c>
      <c r="B5" s="120"/>
      <c r="C5" s="120"/>
    </row>
    <row r="6" spans="1:3" s="94" customFormat="1" ht="70.05" customHeight="1" x14ac:dyDescent="0.4">
      <c r="A6" s="120" t="s">
        <v>49</v>
      </c>
      <c r="B6" s="121"/>
      <c r="C6" s="121"/>
    </row>
    <row r="7" spans="1:3" s="94" customFormat="1" ht="65.25" customHeight="1" x14ac:dyDescent="0.4">
      <c r="A7" s="120" t="s">
        <v>266</v>
      </c>
      <c r="B7" s="121"/>
      <c r="C7" s="12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738E-BFF1-46C3-9AF8-C3F1FCBA6987}">
  <dimension ref="A1:D16"/>
  <sheetViews>
    <sheetView workbookViewId="0"/>
  </sheetViews>
  <sheetFormatPr baseColWidth="10" defaultColWidth="11.42578125" defaultRowHeight="15.4" x14ac:dyDescent="0.45"/>
  <cols>
    <col min="1" max="3" width="27.5703125" style="98" customWidth="1"/>
    <col min="4" max="16384" width="11.42578125" style="98"/>
  </cols>
  <sheetData>
    <row r="1" spans="1:4" s="97" customFormat="1" x14ac:dyDescent="0.4">
      <c r="A1" s="96" t="s">
        <v>10</v>
      </c>
      <c r="B1" s="96"/>
      <c r="C1" s="96"/>
      <c r="D1" s="96"/>
    </row>
    <row r="2" spans="1:4" s="97" customFormat="1" ht="72" customHeight="1" x14ac:dyDescent="0.4">
      <c r="A2" s="123" t="s">
        <v>23</v>
      </c>
      <c r="B2" s="124"/>
      <c r="C2" s="124"/>
    </row>
    <row r="3" spans="1:4" s="97" customFormat="1" ht="59.45" customHeight="1" x14ac:dyDescent="0.4">
      <c r="A3" s="123" t="s">
        <v>24</v>
      </c>
      <c r="B3" s="124"/>
      <c r="C3" s="124"/>
    </row>
    <row r="4" spans="1:4" s="97" customFormat="1" ht="108" customHeight="1" x14ac:dyDescent="0.4">
      <c r="A4" s="123" t="s">
        <v>25</v>
      </c>
      <c r="B4" s="124"/>
      <c r="C4" s="124"/>
    </row>
    <row r="5" spans="1:4" s="97" customFormat="1" ht="154.5" customHeight="1" x14ac:dyDescent="0.4">
      <c r="A5" s="123" t="s">
        <v>26</v>
      </c>
      <c r="B5" s="123"/>
      <c r="C5" s="123"/>
    </row>
    <row r="6" spans="1:4" s="97" customFormat="1" ht="141.94999999999999" customHeight="1" x14ac:dyDescent="0.4">
      <c r="A6" s="123" t="s">
        <v>27</v>
      </c>
      <c r="B6" s="123"/>
      <c r="C6" s="123"/>
    </row>
    <row r="7" spans="1:4" s="97" customFormat="1" ht="195.2" customHeight="1" x14ac:dyDescent="0.4">
      <c r="A7" s="123" t="s">
        <v>246</v>
      </c>
      <c r="B7" s="124"/>
      <c r="C7" s="124"/>
    </row>
    <row r="8" spans="1:4" s="97" customFormat="1" ht="79.7" customHeight="1" x14ac:dyDescent="0.4">
      <c r="A8" s="123" t="s">
        <v>44</v>
      </c>
      <c r="B8" s="124"/>
      <c r="C8" s="124"/>
    </row>
    <row r="9" spans="1:4" x14ac:dyDescent="0.45">
      <c r="A9" s="125"/>
      <c r="B9" s="125"/>
      <c r="C9" s="125"/>
    </row>
    <row r="10" spans="1:4" x14ac:dyDescent="0.45">
      <c r="A10" s="125"/>
      <c r="B10" s="125"/>
      <c r="C10" s="125"/>
    </row>
    <row r="11" spans="1:4" x14ac:dyDescent="0.45">
      <c r="A11" s="125"/>
      <c r="B11" s="125"/>
      <c r="C11" s="125"/>
    </row>
    <row r="12" spans="1:4" x14ac:dyDescent="0.45">
      <c r="A12" s="125"/>
      <c r="B12" s="125"/>
      <c r="C12" s="125"/>
    </row>
    <row r="13" spans="1:4" x14ac:dyDescent="0.45">
      <c r="A13" s="125"/>
      <c r="B13" s="125"/>
      <c r="C13" s="125"/>
    </row>
    <row r="14" spans="1:4" x14ac:dyDescent="0.45">
      <c r="A14" s="125"/>
      <c r="B14" s="125"/>
      <c r="C14" s="125"/>
    </row>
    <row r="15" spans="1:4" x14ac:dyDescent="0.45">
      <c r="A15" s="125"/>
      <c r="B15" s="125"/>
      <c r="C15" s="125"/>
    </row>
    <row r="16" spans="1:4" x14ac:dyDescent="0.45">
      <c r="A16" s="125"/>
      <c r="B16" s="125"/>
      <c r="C16" s="125"/>
    </row>
  </sheetData>
  <sheetProtection algorithmName="SHA-512" hashValue="nJYlHP8ZQ3nWm0WrfJHYhQbfOh5m8prIqTTQmptaEfq4wKBrVkQray1YEtYoPT/w2ZTECvNpikNVtq6kKSzwfA==" saltValue="nxSnYEjhIcSJkNxM7tlUT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39CA-3A5B-43D7-ADB7-FEAB03D90517}">
  <sheetPr>
    <pageSetUpPr fitToPage="1"/>
  </sheetPr>
  <dimension ref="A1:E11"/>
  <sheetViews>
    <sheetView workbookViewId="0">
      <selection sqref="A1:C1"/>
    </sheetView>
  </sheetViews>
  <sheetFormatPr baseColWidth="10" defaultColWidth="11.42578125" defaultRowHeight="15.4" x14ac:dyDescent="0.45"/>
  <cols>
    <col min="1" max="3" width="27.5703125" style="99" customWidth="1"/>
    <col min="4" max="16384" width="11.42578125" style="99"/>
  </cols>
  <sheetData>
    <row r="1" spans="1:5" ht="27.75" customHeight="1" x14ac:dyDescent="0.45">
      <c r="A1" s="126" t="s">
        <v>247</v>
      </c>
      <c r="B1" s="126"/>
      <c r="C1" s="126"/>
    </row>
    <row r="2" spans="1:5" s="100" customFormat="1" ht="100.05" customHeight="1" x14ac:dyDescent="0.4">
      <c r="A2" s="123" t="s">
        <v>248</v>
      </c>
      <c r="B2" s="124"/>
      <c r="C2" s="124"/>
      <c r="E2" s="101"/>
    </row>
    <row r="3" spans="1:5" s="100" customFormat="1" ht="45" customHeight="1" x14ac:dyDescent="0.4">
      <c r="A3" s="123" t="s">
        <v>249</v>
      </c>
      <c r="B3" s="124"/>
      <c r="C3" s="124"/>
      <c r="E3" s="101"/>
    </row>
    <row r="4" spans="1:5" s="100" customFormat="1" ht="66.75" customHeight="1" x14ac:dyDescent="0.4">
      <c r="A4" s="127" t="s">
        <v>250</v>
      </c>
      <c r="B4" s="128"/>
      <c r="C4" s="129"/>
      <c r="E4" s="101"/>
    </row>
    <row r="5" spans="1:5" ht="30.75" x14ac:dyDescent="0.45">
      <c r="A5" s="102" t="s">
        <v>39</v>
      </c>
      <c r="B5" s="102" t="s">
        <v>43</v>
      </c>
    </row>
    <row r="6" spans="1:5" x14ac:dyDescent="0.45">
      <c r="A6" s="103">
        <v>1379</v>
      </c>
      <c r="B6" s="103">
        <v>1380</v>
      </c>
    </row>
    <row r="7" spans="1:5" x14ac:dyDescent="0.45">
      <c r="A7" s="103">
        <v>179.34</v>
      </c>
      <c r="B7" s="103">
        <v>179</v>
      </c>
    </row>
    <row r="8" spans="1:5" x14ac:dyDescent="0.45">
      <c r="A8" s="103">
        <v>80.12</v>
      </c>
      <c r="B8" s="103">
        <v>80.099999999999994</v>
      </c>
    </row>
    <row r="9" spans="1:5" x14ac:dyDescent="0.45">
      <c r="A9" s="103">
        <v>7.8</v>
      </c>
      <c r="B9" s="104">
        <v>7.8</v>
      </c>
    </row>
    <row r="10" spans="1:5" ht="24" hidden="1" customHeight="1" x14ac:dyDescent="0.45">
      <c r="A10" s="130"/>
      <c r="B10" s="131"/>
      <c r="C10" s="131"/>
    </row>
    <row r="11" spans="1:5" x14ac:dyDescent="0.45">
      <c r="A11" s="103">
        <v>7.8320000000000001E-2</v>
      </c>
      <c r="B11" s="105">
        <v>7.8299999999999995E-2</v>
      </c>
    </row>
  </sheetData>
  <sheetProtection algorithmName="SHA-512" hashValue="cuWhK99DiMEbO0i7VKYz5UFJ799NxFWizJ1J01IiPObPhVaxt6U9fZ40+V1dIyX9/gnS8BvHoVR6kdFm+eCu1g==" saltValue="JJdJ60tk4gQqq+hhsroLs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AB8E-0FEA-4424-A554-FA6DF0851BCE}">
  <dimension ref="A1:H20"/>
  <sheetViews>
    <sheetView zoomScaleNormal="100" workbookViewId="0">
      <selection sqref="A1:H1"/>
    </sheetView>
  </sheetViews>
  <sheetFormatPr baseColWidth="10" defaultColWidth="11.42578125" defaultRowHeight="13.9" x14ac:dyDescent="0.4"/>
  <cols>
    <col min="1" max="8" width="10.5703125" style="107" customWidth="1"/>
    <col min="9" max="256" width="11.42578125" style="107"/>
    <col min="257" max="264" width="10.5703125" style="107" customWidth="1"/>
    <col min="265" max="512" width="11.42578125" style="107"/>
    <col min="513" max="520" width="10.5703125" style="107" customWidth="1"/>
    <col min="521" max="768" width="11.42578125" style="107"/>
    <col min="769" max="776" width="10.5703125" style="107" customWidth="1"/>
    <col min="777" max="1024" width="11.42578125" style="107"/>
    <col min="1025" max="1032" width="10.5703125" style="107" customWidth="1"/>
    <col min="1033" max="1280" width="11.42578125" style="107"/>
    <col min="1281" max="1288" width="10.5703125" style="107" customWidth="1"/>
    <col min="1289" max="1536" width="11.42578125" style="107"/>
    <col min="1537" max="1544" width="10.5703125" style="107" customWidth="1"/>
    <col min="1545" max="1792" width="11.42578125" style="107"/>
    <col min="1793" max="1800" width="10.5703125" style="107" customWidth="1"/>
    <col min="1801" max="2048" width="11.42578125" style="107"/>
    <col min="2049" max="2056" width="10.5703125" style="107" customWidth="1"/>
    <col min="2057" max="2304" width="11.42578125" style="107"/>
    <col min="2305" max="2312" width="10.5703125" style="107" customWidth="1"/>
    <col min="2313" max="2560" width="11.42578125" style="107"/>
    <col min="2561" max="2568" width="10.5703125" style="107" customWidth="1"/>
    <col min="2569" max="2816" width="11.42578125" style="107"/>
    <col min="2817" max="2824" width="10.5703125" style="107" customWidth="1"/>
    <col min="2825" max="3072" width="11.42578125" style="107"/>
    <col min="3073" max="3080" width="10.5703125" style="107" customWidth="1"/>
    <col min="3081" max="3328" width="11.42578125" style="107"/>
    <col min="3329" max="3336" width="10.5703125" style="107" customWidth="1"/>
    <col min="3337" max="3584" width="11.42578125" style="107"/>
    <col min="3585" max="3592" width="10.5703125" style="107" customWidth="1"/>
    <col min="3593" max="3840" width="11.42578125" style="107"/>
    <col min="3841" max="3848" width="10.5703125" style="107" customWidth="1"/>
    <col min="3849" max="4096" width="11.42578125" style="107"/>
    <col min="4097" max="4104" width="10.5703125" style="107" customWidth="1"/>
    <col min="4105" max="4352" width="11.42578125" style="107"/>
    <col min="4353" max="4360" width="10.5703125" style="107" customWidth="1"/>
    <col min="4361" max="4608" width="11.42578125" style="107"/>
    <col min="4609" max="4616" width="10.5703125" style="107" customWidth="1"/>
    <col min="4617" max="4864" width="11.42578125" style="107"/>
    <col min="4865" max="4872" width="10.5703125" style="107" customWidth="1"/>
    <col min="4873" max="5120" width="11.42578125" style="107"/>
    <col min="5121" max="5128" width="10.5703125" style="107" customWidth="1"/>
    <col min="5129" max="5376" width="11.42578125" style="107"/>
    <col min="5377" max="5384" width="10.5703125" style="107" customWidth="1"/>
    <col min="5385" max="5632" width="11.42578125" style="107"/>
    <col min="5633" max="5640" width="10.5703125" style="107" customWidth="1"/>
    <col min="5641" max="5888" width="11.42578125" style="107"/>
    <col min="5889" max="5896" width="10.5703125" style="107" customWidth="1"/>
    <col min="5897" max="6144" width="11.42578125" style="107"/>
    <col min="6145" max="6152" width="10.5703125" style="107" customWidth="1"/>
    <col min="6153" max="6400" width="11.42578125" style="107"/>
    <col min="6401" max="6408" width="10.5703125" style="107" customWidth="1"/>
    <col min="6409" max="6656" width="11.42578125" style="107"/>
    <col min="6657" max="6664" width="10.5703125" style="107" customWidth="1"/>
    <col min="6665" max="6912" width="11.42578125" style="107"/>
    <col min="6913" max="6920" width="10.5703125" style="107" customWidth="1"/>
    <col min="6921" max="7168" width="11.42578125" style="107"/>
    <col min="7169" max="7176" width="10.5703125" style="107" customWidth="1"/>
    <col min="7177" max="7424" width="11.42578125" style="107"/>
    <col min="7425" max="7432" width="10.5703125" style="107" customWidth="1"/>
    <col min="7433" max="7680" width="11.42578125" style="107"/>
    <col min="7681" max="7688" width="10.5703125" style="107" customWidth="1"/>
    <col min="7689" max="7936" width="11.42578125" style="107"/>
    <col min="7937" max="7944" width="10.5703125" style="107" customWidth="1"/>
    <col min="7945" max="8192" width="11.42578125" style="107"/>
    <col min="8193" max="8200" width="10.5703125" style="107" customWidth="1"/>
    <col min="8201" max="8448" width="11.42578125" style="107"/>
    <col min="8449" max="8456" width="10.5703125" style="107" customWidth="1"/>
    <col min="8457" max="8704" width="11.42578125" style="107"/>
    <col min="8705" max="8712" width="10.5703125" style="107" customWidth="1"/>
    <col min="8713" max="8960" width="11.42578125" style="107"/>
    <col min="8961" max="8968" width="10.5703125" style="107" customWidth="1"/>
    <col min="8969" max="9216" width="11.42578125" style="107"/>
    <col min="9217" max="9224" width="10.5703125" style="107" customWidth="1"/>
    <col min="9225" max="9472" width="11.42578125" style="107"/>
    <col min="9473" max="9480" width="10.5703125" style="107" customWidth="1"/>
    <col min="9481" max="9728" width="11.42578125" style="107"/>
    <col min="9729" max="9736" width="10.5703125" style="107" customWidth="1"/>
    <col min="9737" max="9984" width="11.42578125" style="107"/>
    <col min="9985" max="9992" width="10.5703125" style="107" customWidth="1"/>
    <col min="9993" max="10240" width="11.42578125" style="107"/>
    <col min="10241" max="10248" width="10.5703125" style="107" customWidth="1"/>
    <col min="10249" max="10496" width="11.42578125" style="107"/>
    <col min="10497" max="10504" width="10.5703125" style="107" customWidth="1"/>
    <col min="10505" max="10752" width="11.42578125" style="107"/>
    <col min="10753" max="10760" width="10.5703125" style="107" customWidth="1"/>
    <col min="10761" max="11008" width="11.42578125" style="107"/>
    <col min="11009" max="11016" width="10.5703125" style="107" customWidth="1"/>
    <col min="11017" max="11264" width="11.42578125" style="107"/>
    <col min="11265" max="11272" width="10.5703125" style="107" customWidth="1"/>
    <col min="11273" max="11520" width="11.42578125" style="107"/>
    <col min="11521" max="11528" width="10.5703125" style="107" customWidth="1"/>
    <col min="11529" max="11776" width="11.42578125" style="107"/>
    <col min="11777" max="11784" width="10.5703125" style="107" customWidth="1"/>
    <col min="11785" max="12032" width="11.42578125" style="107"/>
    <col min="12033" max="12040" width="10.5703125" style="107" customWidth="1"/>
    <col min="12041" max="12288" width="11.42578125" style="107"/>
    <col min="12289" max="12296" width="10.5703125" style="107" customWidth="1"/>
    <col min="12297" max="12544" width="11.42578125" style="107"/>
    <col min="12545" max="12552" width="10.5703125" style="107" customWidth="1"/>
    <col min="12553" max="12800" width="11.42578125" style="107"/>
    <col min="12801" max="12808" width="10.5703125" style="107" customWidth="1"/>
    <col min="12809" max="13056" width="11.42578125" style="107"/>
    <col min="13057" max="13064" width="10.5703125" style="107" customWidth="1"/>
    <col min="13065" max="13312" width="11.42578125" style="107"/>
    <col min="13313" max="13320" width="10.5703125" style="107" customWidth="1"/>
    <col min="13321" max="13568" width="11.42578125" style="107"/>
    <col min="13569" max="13576" width="10.5703125" style="107" customWidth="1"/>
    <col min="13577" max="13824" width="11.42578125" style="107"/>
    <col min="13825" max="13832" width="10.5703125" style="107" customWidth="1"/>
    <col min="13833" max="14080" width="11.42578125" style="107"/>
    <col min="14081" max="14088" width="10.5703125" style="107" customWidth="1"/>
    <col min="14089" max="14336" width="11.42578125" style="107"/>
    <col min="14337" max="14344" width="10.5703125" style="107" customWidth="1"/>
    <col min="14345" max="14592" width="11.42578125" style="107"/>
    <col min="14593" max="14600" width="10.5703125" style="107" customWidth="1"/>
    <col min="14601" max="14848" width="11.42578125" style="107"/>
    <col min="14849" max="14856" width="10.5703125" style="107" customWidth="1"/>
    <col min="14857" max="15104" width="11.42578125" style="107"/>
    <col min="15105" max="15112" width="10.5703125" style="107" customWidth="1"/>
    <col min="15113" max="15360" width="11.42578125" style="107"/>
    <col min="15361" max="15368" width="10.5703125" style="107" customWidth="1"/>
    <col min="15369" max="15616" width="11.42578125" style="107"/>
    <col min="15617" max="15624" width="10.5703125" style="107" customWidth="1"/>
    <col min="15625" max="15872" width="11.42578125" style="107"/>
    <col min="15873" max="15880" width="10.5703125" style="107" customWidth="1"/>
    <col min="15881" max="16128" width="11.42578125" style="107"/>
    <col min="16129" max="16136" width="10.5703125" style="107" customWidth="1"/>
    <col min="16137" max="16384" width="11.42578125" style="107"/>
  </cols>
  <sheetData>
    <row r="1" spans="1:8" s="106" customFormat="1" ht="20.100000000000001" customHeight="1" x14ac:dyDescent="0.4">
      <c r="A1" s="134" t="s">
        <v>215</v>
      </c>
      <c r="B1" s="134"/>
      <c r="C1" s="134"/>
      <c r="D1" s="134"/>
      <c r="E1" s="134"/>
      <c r="F1" s="134"/>
      <c r="G1" s="134"/>
      <c r="H1" s="134"/>
    </row>
    <row r="2" spans="1:8" s="106" customFormat="1" ht="43.5" customHeight="1" x14ac:dyDescent="0.4">
      <c r="A2" s="133" t="s">
        <v>216</v>
      </c>
      <c r="B2" s="133"/>
      <c r="C2" s="133"/>
      <c r="D2" s="133"/>
      <c r="E2" s="133"/>
      <c r="F2" s="133"/>
      <c r="G2" s="133"/>
      <c r="H2" s="133"/>
    </row>
    <row r="3" spans="1:8" s="106" customFormat="1" ht="35.1" customHeight="1" x14ac:dyDescent="0.4">
      <c r="A3" s="133" t="s">
        <v>217</v>
      </c>
      <c r="B3" s="133"/>
      <c r="C3" s="133"/>
      <c r="D3" s="133"/>
      <c r="E3" s="133"/>
      <c r="F3" s="133"/>
      <c r="G3" s="133"/>
      <c r="H3" s="133"/>
    </row>
    <row r="4" spans="1:8" s="106" customFormat="1" ht="99.75" customHeight="1" x14ac:dyDescent="0.4">
      <c r="A4" s="133" t="s">
        <v>251</v>
      </c>
      <c r="B4" s="133"/>
      <c r="C4" s="133"/>
      <c r="D4" s="133"/>
      <c r="E4" s="133"/>
      <c r="F4" s="133"/>
      <c r="G4" s="133"/>
      <c r="H4" s="133"/>
    </row>
    <row r="5" spans="1:8" s="106" customFormat="1" ht="53.1" customHeight="1" x14ac:dyDescent="0.4">
      <c r="A5" s="133" t="s">
        <v>218</v>
      </c>
      <c r="B5" s="133"/>
      <c r="C5" s="133"/>
      <c r="D5" s="133"/>
      <c r="E5" s="133"/>
      <c r="F5" s="133"/>
      <c r="G5" s="133"/>
      <c r="H5" s="133"/>
    </row>
    <row r="6" spans="1:8" s="106" customFormat="1" ht="35.1" customHeight="1" x14ac:dyDescent="0.4">
      <c r="A6" s="133" t="s">
        <v>219</v>
      </c>
      <c r="B6" s="133"/>
      <c r="C6" s="133"/>
      <c r="D6" s="133"/>
      <c r="E6" s="133"/>
      <c r="F6" s="133"/>
      <c r="G6" s="133"/>
      <c r="H6" s="133"/>
    </row>
    <row r="7" spans="1:8" s="106" customFormat="1" ht="88.35" customHeight="1" x14ac:dyDescent="0.4">
      <c r="A7" s="133" t="s">
        <v>220</v>
      </c>
      <c r="B7" s="133"/>
      <c r="C7" s="133"/>
      <c r="D7" s="133"/>
      <c r="E7" s="133"/>
      <c r="F7" s="133"/>
      <c r="G7" s="133"/>
      <c r="H7" s="133"/>
    </row>
    <row r="8" spans="1:8" s="106" customFormat="1" ht="88.35" customHeight="1" x14ac:dyDescent="0.4">
      <c r="A8" s="133" t="s">
        <v>221</v>
      </c>
      <c r="B8" s="133"/>
      <c r="C8" s="133"/>
      <c r="D8" s="133"/>
      <c r="E8" s="133"/>
      <c r="F8" s="133"/>
      <c r="G8" s="133"/>
      <c r="H8" s="133"/>
    </row>
    <row r="9" spans="1:8" s="106" customFormat="1" ht="70.349999999999994" customHeight="1" x14ac:dyDescent="0.4">
      <c r="A9" s="133" t="s">
        <v>252</v>
      </c>
      <c r="B9" s="133"/>
      <c r="C9" s="133"/>
      <c r="D9" s="133"/>
      <c r="E9" s="133"/>
      <c r="F9" s="133"/>
      <c r="G9" s="133"/>
      <c r="H9" s="133"/>
    </row>
    <row r="10" spans="1:8" s="106" customFormat="1" ht="53.1" customHeight="1" x14ac:dyDescent="0.4">
      <c r="A10" s="133" t="s">
        <v>222</v>
      </c>
      <c r="B10" s="133"/>
      <c r="C10" s="133"/>
      <c r="D10" s="133"/>
      <c r="E10" s="133"/>
      <c r="F10" s="133"/>
      <c r="G10" s="133"/>
      <c r="H10" s="133"/>
    </row>
    <row r="11" spans="1:8" s="106" customFormat="1" ht="122.75" customHeight="1" x14ac:dyDescent="0.4">
      <c r="A11" s="135" t="s">
        <v>253</v>
      </c>
      <c r="B11" s="133"/>
      <c r="C11" s="133"/>
      <c r="D11" s="133"/>
      <c r="E11" s="133"/>
      <c r="F11" s="133"/>
      <c r="G11" s="133"/>
      <c r="H11" s="133"/>
    </row>
    <row r="12" spans="1:8" s="106" customFormat="1" ht="35.1" customHeight="1" x14ac:dyDescent="0.4">
      <c r="A12" s="133" t="s">
        <v>223</v>
      </c>
      <c r="B12" s="133"/>
      <c r="C12" s="133"/>
      <c r="D12" s="133"/>
      <c r="E12" s="133"/>
      <c r="F12" s="133"/>
      <c r="G12" s="133"/>
      <c r="H12" s="133"/>
    </row>
    <row r="13" spans="1:8" s="106" customFormat="1" ht="97.35" customHeight="1" x14ac:dyDescent="0.4">
      <c r="A13" s="133" t="s">
        <v>224</v>
      </c>
      <c r="B13" s="133"/>
      <c r="C13" s="133"/>
      <c r="D13" s="133"/>
      <c r="E13" s="133"/>
      <c r="F13" s="133"/>
      <c r="G13" s="133"/>
      <c r="H13" s="133"/>
    </row>
    <row r="14" spans="1:8" s="106" customFormat="1" ht="97.35" customHeight="1" x14ac:dyDescent="0.4">
      <c r="A14" s="133" t="s">
        <v>225</v>
      </c>
      <c r="B14" s="133"/>
      <c r="C14" s="133"/>
      <c r="D14" s="133"/>
      <c r="E14" s="133"/>
      <c r="F14" s="133"/>
      <c r="G14" s="133"/>
      <c r="H14" s="133"/>
    </row>
    <row r="15" spans="1:8" s="106" customFormat="1" ht="20.100000000000001" customHeight="1" x14ac:dyDescent="0.4">
      <c r="A15" s="133" t="s">
        <v>226</v>
      </c>
      <c r="B15" s="133"/>
      <c r="C15" s="133"/>
      <c r="D15" s="133"/>
      <c r="E15" s="133"/>
      <c r="F15" s="133"/>
      <c r="G15" s="133"/>
      <c r="H15" s="133"/>
    </row>
    <row r="16" spans="1:8" x14ac:dyDescent="0.4">
      <c r="A16" s="132"/>
      <c r="B16" s="132"/>
      <c r="C16" s="132"/>
      <c r="D16" s="132"/>
      <c r="E16" s="132"/>
      <c r="F16" s="132"/>
      <c r="G16" s="132"/>
      <c r="H16" s="132"/>
    </row>
    <row r="17" spans="1:8" x14ac:dyDescent="0.4">
      <c r="A17" s="132"/>
      <c r="B17" s="132"/>
      <c r="C17" s="132"/>
      <c r="D17" s="132"/>
      <c r="E17" s="132"/>
      <c r="F17" s="132"/>
      <c r="G17" s="132"/>
      <c r="H17" s="132"/>
    </row>
    <row r="18" spans="1:8" x14ac:dyDescent="0.4">
      <c r="A18" s="132"/>
      <c r="B18" s="132"/>
      <c r="C18" s="132"/>
      <c r="D18" s="132"/>
      <c r="E18" s="132"/>
      <c r="F18" s="132"/>
      <c r="G18" s="132"/>
      <c r="H18" s="132"/>
    </row>
    <row r="19" spans="1:8" x14ac:dyDescent="0.4">
      <c r="A19" s="132"/>
      <c r="B19" s="132"/>
      <c r="C19" s="132"/>
      <c r="D19" s="132"/>
      <c r="E19" s="132"/>
      <c r="F19" s="132"/>
      <c r="G19" s="132"/>
      <c r="H19" s="132"/>
    </row>
    <row r="20" spans="1:8" x14ac:dyDescent="0.4">
      <c r="A20" s="132"/>
      <c r="B20" s="132"/>
      <c r="C20" s="132"/>
      <c r="D20" s="132"/>
      <c r="E20" s="132"/>
      <c r="F20" s="132"/>
      <c r="G20" s="132"/>
      <c r="H20" s="13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24FE-7114-40E4-BDB2-85E2FA4FAFD2}">
  <dimension ref="A1:I52"/>
  <sheetViews>
    <sheetView workbookViewId="0"/>
  </sheetViews>
  <sheetFormatPr baseColWidth="10" defaultColWidth="10.78515625" defaultRowHeight="13.9" x14ac:dyDescent="0.4"/>
  <cols>
    <col min="1" max="16384" width="10.78515625" style="95"/>
  </cols>
  <sheetData>
    <row r="1" spans="1:9" x14ac:dyDescent="0.4">
      <c r="A1" s="110"/>
      <c r="B1" s="110"/>
      <c r="C1" s="110"/>
      <c r="D1" s="110"/>
      <c r="E1" s="110"/>
      <c r="F1" s="110"/>
      <c r="G1" s="110"/>
      <c r="H1" s="110"/>
      <c r="I1" s="110"/>
    </row>
    <row r="2" spans="1:9" x14ac:dyDescent="0.4">
      <c r="A2" s="110"/>
      <c r="B2" s="110"/>
      <c r="C2" s="110"/>
      <c r="D2" s="110"/>
      <c r="E2" s="110"/>
      <c r="F2" s="110"/>
      <c r="G2" s="110"/>
      <c r="H2" s="110"/>
      <c r="I2" s="110"/>
    </row>
    <row r="3" spans="1:9" x14ac:dyDescent="0.4">
      <c r="A3" s="110"/>
      <c r="B3" s="110"/>
      <c r="C3" s="110"/>
      <c r="D3" s="110"/>
      <c r="E3" s="110"/>
      <c r="F3" s="110"/>
      <c r="G3" s="110"/>
      <c r="H3" s="110"/>
      <c r="I3" s="110"/>
    </row>
    <row r="4" spans="1:9" x14ac:dyDescent="0.4">
      <c r="A4" s="110"/>
      <c r="B4" s="110"/>
      <c r="C4" s="110"/>
      <c r="D4" s="110"/>
      <c r="E4" s="110"/>
      <c r="F4" s="110"/>
      <c r="G4" s="110"/>
      <c r="H4" s="110"/>
      <c r="I4" s="110"/>
    </row>
    <row r="5" spans="1:9" x14ac:dyDescent="0.4">
      <c r="A5" s="110"/>
      <c r="B5" s="110"/>
      <c r="C5" s="110"/>
      <c r="D5" s="110"/>
      <c r="E5" s="110"/>
      <c r="F5" s="110"/>
      <c r="G5" s="110"/>
      <c r="H5" s="110"/>
      <c r="I5" s="110"/>
    </row>
    <row r="6" spans="1:9" x14ac:dyDescent="0.4">
      <c r="A6" s="110"/>
      <c r="B6" s="110"/>
      <c r="C6" s="110"/>
      <c r="D6" s="110"/>
      <c r="E6" s="110"/>
      <c r="F6" s="110"/>
      <c r="G6" s="110"/>
      <c r="H6" s="110"/>
      <c r="I6" s="110"/>
    </row>
    <row r="7" spans="1:9" x14ac:dyDescent="0.4">
      <c r="A7" s="110"/>
      <c r="B7" s="110"/>
      <c r="C7" s="110"/>
      <c r="D7" s="110"/>
      <c r="E7" s="110"/>
      <c r="F7" s="110"/>
      <c r="G7" s="110"/>
      <c r="H7" s="110"/>
      <c r="I7" s="110"/>
    </row>
    <row r="8" spans="1:9" x14ac:dyDescent="0.4">
      <c r="A8" s="110"/>
      <c r="B8" s="110"/>
      <c r="C8" s="110"/>
      <c r="D8" s="110"/>
      <c r="E8" s="110"/>
      <c r="F8" s="110"/>
      <c r="G8" s="110"/>
      <c r="H8" s="110"/>
      <c r="I8" s="110"/>
    </row>
    <row r="9" spans="1:9" x14ac:dyDescent="0.4">
      <c r="A9" s="110"/>
      <c r="B9" s="110"/>
      <c r="C9" s="110"/>
      <c r="D9" s="110"/>
      <c r="E9" s="110"/>
      <c r="F9" s="110"/>
      <c r="G9" s="110"/>
      <c r="H9" s="110"/>
      <c r="I9" s="110"/>
    </row>
    <row r="10" spans="1:9" x14ac:dyDescent="0.4">
      <c r="A10" s="110"/>
      <c r="B10" s="110"/>
      <c r="C10" s="110"/>
      <c r="D10" s="110"/>
      <c r="E10" s="110"/>
      <c r="F10" s="110"/>
      <c r="G10" s="110"/>
      <c r="H10" s="110"/>
      <c r="I10" s="110"/>
    </row>
    <row r="11" spans="1:9" x14ac:dyDescent="0.4">
      <c r="A11" s="110"/>
      <c r="B11" s="110"/>
      <c r="C11" s="110"/>
      <c r="D11" s="110"/>
      <c r="E11" s="110"/>
      <c r="F11" s="110"/>
      <c r="G11" s="110"/>
      <c r="H11" s="110"/>
      <c r="I11" s="110"/>
    </row>
    <row r="12" spans="1:9" x14ac:dyDescent="0.4">
      <c r="A12" s="110"/>
      <c r="B12" s="110"/>
      <c r="C12" s="110"/>
      <c r="D12" s="110"/>
      <c r="E12" s="110"/>
      <c r="F12" s="110"/>
      <c r="G12" s="110"/>
      <c r="H12" s="110"/>
      <c r="I12" s="110"/>
    </row>
    <row r="13" spans="1:9" x14ac:dyDescent="0.4">
      <c r="A13" s="110"/>
      <c r="B13" s="110"/>
      <c r="C13" s="110"/>
      <c r="D13" s="110"/>
      <c r="E13" s="110"/>
      <c r="F13" s="110"/>
      <c r="G13" s="110"/>
      <c r="H13" s="110"/>
      <c r="I13" s="110"/>
    </row>
    <row r="14" spans="1:9" x14ac:dyDescent="0.4">
      <c r="A14" s="110"/>
      <c r="B14" s="110"/>
      <c r="C14" s="110"/>
      <c r="D14" s="110"/>
      <c r="E14" s="110"/>
      <c r="F14" s="110"/>
      <c r="G14" s="110"/>
      <c r="H14" s="110"/>
      <c r="I14" s="110"/>
    </row>
    <row r="15" spans="1:9" x14ac:dyDescent="0.4">
      <c r="A15" s="110"/>
      <c r="B15" s="110"/>
      <c r="C15" s="110"/>
      <c r="D15" s="110"/>
      <c r="E15" s="110"/>
      <c r="F15" s="110"/>
      <c r="G15" s="110"/>
      <c r="H15" s="110"/>
      <c r="I15" s="110"/>
    </row>
    <row r="16" spans="1:9" x14ac:dyDescent="0.4">
      <c r="A16" s="110"/>
      <c r="B16" s="110"/>
      <c r="C16" s="110"/>
      <c r="D16" s="110"/>
      <c r="E16" s="110"/>
      <c r="F16" s="110"/>
      <c r="G16" s="110"/>
      <c r="H16" s="110"/>
      <c r="I16" s="110"/>
    </row>
    <row r="17" spans="1:9" x14ac:dyDescent="0.4">
      <c r="A17" s="110"/>
      <c r="B17" s="110"/>
      <c r="C17" s="110"/>
      <c r="D17" s="110"/>
      <c r="E17" s="110"/>
      <c r="F17" s="110"/>
      <c r="G17" s="110"/>
      <c r="H17" s="110"/>
      <c r="I17" s="110"/>
    </row>
    <row r="18" spans="1:9" x14ac:dyDescent="0.4">
      <c r="A18" s="110"/>
      <c r="B18" s="110"/>
      <c r="C18" s="110"/>
      <c r="D18" s="110"/>
      <c r="E18" s="110"/>
      <c r="F18" s="110"/>
      <c r="G18" s="110"/>
      <c r="H18" s="110"/>
      <c r="I18" s="110"/>
    </row>
    <row r="19" spans="1:9" x14ac:dyDescent="0.4">
      <c r="A19" s="110"/>
      <c r="B19" s="110"/>
      <c r="C19" s="110"/>
      <c r="D19" s="110"/>
      <c r="E19" s="110"/>
      <c r="F19" s="110"/>
      <c r="G19" s="110"/>
      <c r="H19" s="110"/>
      <c r="I19" s="110"/>
    </row>
    <row r="20" spans="1:9" x14ac:dyDescent="0.4">
      <c r="A20" s="110"/>
      <c r="B20" s="110"/>
      <c r="C20" s="110"/>
      <c r="D20" s="110"/>
      <c r="E20" s="110"/>
      <c r="F20" s="110"/>
      <c r="G20" s="110"/>
      <c r="H20" s="110"/>
      <c r="I20" s="110"/>
    </row>
    <row r="21" spans="1:9" x14ac:dyDescent="0.4">
      <c r="A21" s="110"/>
      <c r="B21" s="110"/>
      <c r="C21" s="110"/>
      <c r="D21" s="110"/>
      <c r="E21" s="110"/>
      <c r="F21" s="110"/>
      <c r="G21" s="110"/>
      <c r="H21" s="110"/>
      <c r="I21" s="110"/>
    </row>
    <row r="22" spans="1:9" x14ac:dyDescent="0.4">
      <c r="A22" s="110"/>
      <c r="B22" s="110"/>
      <c r="C22" s="110"/>
      <c r="D22" s="110"/>
      <c r="E22" s="110"/>
      <c r="F22" s="110"/>
      <c r="G22" s="110"/>
      <c r="H22" s="110"/>
      <c r="I22" s="110"/>
    </row>
    <row r="23" spans="1:9" x14ac:dyDescent="0.4">
      <c r="A23" s="110"/>
      <c r="B23" s="110"/>
      <c r="C23" s="110"/>
      <c r="D23" s="110"/>
      <c r="E23" s="110"/>
      <c r="F23" s="110"/>
      <c r="G23" s="110"/>
      <c r="H23" s="110"/>
      <c r="I23" s="110"/>
    </row>
    <row r="24" spans="1:9" x14ac:dyDescent="0.4">
      <c r="A24" s="110"/>
      <c r="B24" s="110"/>
      <c r="C24" s="110"/>
      <c r="D24" s="110"/>
      <c r="E24" s="110"/>
      <c r="F24" s="110"/>
      <c r="G24" s="110"/>
      <c r="H24" s="110"/>
      <c r="I24" s="110"/>
    </row>
    <row r="25" spans="1:9" x14ac:dyDescent="0.4">
      <c r="A25" s="110"/>
      <c r="B25" s="110"/>
      <c r="C25" s="110"/>
      <c r="D25" s="110"/>
      <c r="E25" s="110"/>
      <c r="F25" s="110"/>
      <c r="G25" s="110"/>
      <c r="H25" s="110"/>
      <c r="I25" s="110"/>
    </row>
    <row r="26" spans="1:9" x14ac:dyDescent="0.4">
      <c r="A26" s="110"/>
      <c r="B26" s="110"/>
      <c r="C26" s="110"/>
      <c r="D26" s="110"/>
      <c r="E26" s="110"/>
      <c r="F26" s="110"/>
      <c r="G26" s="110"/>
      <c r="H26" s="110"/>
      <c r="I26" s="110"/>
    </row>
    <row r="27" spans="1:9" x14ac:dyDescent="0.4">
      <c r="A27" s="110"/>
      <c r="B27" s="110"/>
      <c r="C27" s="110"/>
      <c r="D27" s="110"/>
      <c r="E27" s="110"/>
      <c r="F27" s="110"/>
      <c r="G27" s="110"/>
      <c r="H27" s="110"/>
      <c r="I27" s="110"/>
    </row>
    <row r="28" spans="1:9" x14ac:dyDescent="0.4">
      <c r="A28" s="110"/>
      <c r="B28" s="110"/>
      <c r="C28" s="110"/>
      <c r="D28" s="110"/>
      <c r="E28" s="110"/>
      <c r="F28" s="110"/>
      <c r="G28" s="110"/>
      <c r="H28" s="110"/>
      <c r="I28" s="110"/>
    </row>
    <row r="29" spans="1:9" x14ac:dyDescent="0.4">
      <c r="A29" s="110"/>
      <c r="B29" s="110"/>
      <c r="C29" s="110"/>
      <c r="D29" s="110"/>
      <c r="E29" s="110"/>
      <c r="F29" s="110"/>
      <c r="G29" s="110"/>
      <c r="H29" s="110"/>
      <c r="I29" s="110"/>
    </row>
    <row r="30" spans="1:9" x14ac:dyDescent="0.4">
      <c r="A30" s="110"/>
      <c r="B30" s="110"/>
      <c r="C30" s="110"/>
      <c r="D30" s="110"/>
      <c r="E30" s="110"/>
      <c r="F30" s="110"/>
      <c r="G30" s="110"/>
      <c r="H30" s="110"/>
      <c r="I30" s="110"/>
    </row>
    <row r="31" spans="1:9" x14ac:dyDescent="0.4">
      <c r="A31" s="110"/>
      <c r="B31" s="110"/>
      <c r="C31" s="110"/>
      <c r="D31" s="110"/>
      <c r="E31" s="110"/>
      <c r="F31" s="110"/>
      <c r="G31" s="110"/>
      <c r="H31" s="110"/>
      <c r="I31" s="110"/>
    </row>
    <row r="32" spans="1:9" x14ac:dyDescent="0.4">
      <c r="A32" s="110"/>
      <c r="B32" s="110"/>
      <c r="C32" s="110"/>
      <c r="D32" s="110"/>
      <c r="E32" s="110"/>
      <c r="F32" s="110"/>
      <c r="G32" s="110"/>
      <c r="H32" s="110"/>
      <c r="I32" s="110"/>
    </row>
    <row r="33" spans="1:9" x14ac:dyDescent="0.4">
      <c r="A33" s="110"/>
      <c r="B33" s="110"/>
      <c r="C33" s="110"/>
      <c r="D33" s="110"/>
      <c r="E33" s="110"/>
      <c r="F33" s="110"/>
      <c r="G33" s="110"/>
      <c r="H33" s="110"/>
      <c r="I33" s="110"/>
    </row>
    <row r="34" spans="1:9" x14ac:dyDescent="0.4">
      <c r="A34" s="110"/>
      <c r="B34" s="110"/>
      <c r="C34" s="110"/>
      <c r="D34" s="110"/>
      <c r="E34" s="110"/>
      <c r="F34" s="110"/>
      <c r="G34" s="110"/>
      <c r="H34" s="110"/>
      <c r="I34" s="110"/>
    </row>
    <row r="35" spans="1:9" x14ac:dyDescent="0.4">
      <c r="A35" s="110"/>
      <c r="B35" s="110"/>
      <c r="C35" s="110"/>
      <c r="D35" s="110"/>
      <c r="E35" s="110"/>
      <c r="F35" s="110"/>
      <c r="G35" s="110"/>
      <c r="H35" s="110"/>
      <c r="I35" s="110"/>
    </row>
    <row r="36" spans="1:9" x14ac:dyDescent="0.4">
      <c r="A36" s="110"/>
      <c r="B36" s="110"/>
      <c r="C36" s="110"/>
      <c r="D36" s="110"/>
      <c r="E36" s="110"/>
      <c r="F36" s="110"/>
      <c r="G36" s="110"/>
      <c r="H36" s="110"/>
      <c r="I36" s="110"/>
    </row>
    <row r="37" spans="1:9" x14ac:dyDescent="0.4">
      <c r="A37" s="110"/>
      <c r="B37" s="110"/>
      <c r="C37" s="110"/>
      <c r="D37" s="110"/>
      <c r="E37" s="110"/>
      <c r="F37" s="110"/>
      <c r="G37" s="110"/>
      <c r="H37" s="110"/>
      <c r="I37" s="110"/>
    </row>
    <row r="38" spans="1:9" x14ac:dyDescent="0.4">
      <c r="A38" s="110"/>
      <c r="B38" s="110"/>
      <c r="C38" s="110"/>
      <c r="D38" s="110"/>
      <c r="E38" s="110"/>
      <c r="F38" s="110"/>
      <c r="G38" s="110"/>
      <c r="H38" s="110"/>
      <c r="I38" s="110"/>
    </row>
    <row r="39" spans="1:9" x14ac:dyDescent="0.4">
      <c r="A39" s="110"/>
      <c r="B39" s="110"/>
      <c r="C39" s="110"/>
      <c r="D39" s="110"/>
      <c r="E39" s="110"/>
      <c r="F39" s="110"/>
      <c r="G39" s="110"/>
      <c r="H39" s="110"/>
      <c r="I39" s="110"/>
    </row>
    <row r="40" spans="1:9" x14ac:dyDescent="0.4">
      <c r="A40" s="110"/>
      <c r="B40" s="110"/>
      <c r="C40" s="110"/>
      <c r="D40" s="110"/>
      <c r="E40" s="110"/>
      <c r="F40" s="110"/>
      <c r="G40" s="110"/>
      <c r="H40" s="110"/>
      <c r="I40" s="110"/>
    </row>
    <row r="41" spans="1:9" x14ac:dyDescent="0.4">
      <c r="A41" s="110"/>
      <c r="B41" s="110"/>
      <c r="C41" s="110"/>
      <c r="D41" s="110"/>
      <c r="E41" s="110"/>
      <c r="F41" s="110"/>
      <c r="G41" s="110"/>
      <c r="H41" s="110"/>
      <c r="I41" s="110"/>
    </row>
    <row r="42" spans="1:9" x14ac:dyDescent="0.4">
      <c r="A42" s="110"/>
      <c r="B42" s="110"/>
      <c r="C42" s="110"/>
      <c r="D42" s="110"/>
      <c r="E42" s="110"/>
      <c r="F42" s="110"/>
      <c r="G42" s="110"/>
      <c r="H42" s="110"/>
      <c r="I42" s="110"/>
    </row>
    <row r="43" spans="1:9" x14ac:dyDescent="0.4">
      <c r="A43" s="110"/>
      <c r="B43" s="110"/>
      <c r="C43" s="110"/>
      <c r="D43" s="110"/>
      <c r="E43" s="110"/>
      <c r="F43" s="110"/>
      <c r="G43" s="110"/>
      <c r="H43" s="110"/>
      <c r="I43" s="110"/>
    </row>
    <row r="44" spans="1:9" x14ac:dyDescent="0.4">
      <c r="A44" s="110"/>
      <c r="B44" s="110"/>
      <c r="C44" s="110"/>
      <c r="D44" s="110"/>
      <c r="E44" s="110"/>
      <c r="F44" s="110"/>
      <c r="G44" s="110"/>
      <c r="H44" s="110"/>
      <c r="I44" s="110"/>
    </row>
    <row r="45" spans="1:9" x14ac:dyDescent="0.4">
      <c r="A45" s="110"/>
      <c r="B45" s="110"/>
      <c r="C45" s="110"/>
      <c r="D45" s="110"/>
      <c r="E45" s="110"/>
      <c r="F45" s="110"/>
      <c r="G45" s="110"/>
      <c r="H45" s="110"/>
      <c r="I45" s="110"/>
    </row>
    <row r="46" spans="1:9" x14ac:dyDescent="0.4">
      <c r="A46" s="110"/>
      <c r="B46" s="110"/>
      <c r="C46" s="110"/>
      <c r="D46" s="110"/>
      <c r="E46" s="110"/>
      <c r="F46" s="110"/>
      <c r="G46" s="110"/>
      <c r="H46" s="110"/>
      <c r="I46" s="110"/>
    </row>
    <row r="47" spans="1:9" x14ac:dyDescent="0.4">
      <c r="A47" s="110"/>
      <c r="B47" s="110"/>
      <c r="C47" s="110"/>
      <c r="D47" s="110"/>
      <c r="E47" s="110"/>
      <c r="F47" s="110"/>
      <c r="G47" s="110"/>
      <c r="H47" s="110"/>
      <c r="I47" s="110"/>
    </row>
    <row r="48" spans="1:9" x14ac:dyDescent="0.4">
      <c r="A48" s="112" t="s">
        <v>269</v>
      </c>
      <c r="B48" s="112"/>
      <c r="C48" s="112"/>
      <c r="D48" s="112"/>
      <c r="E48" s="112"/>
      <c r="F48" s="110"/>
      <c r="G48" s="110"/>
      <c r="H48" s="110"/>
      <c r="I48" s="110"/>
    </row>
    <row r="49" spans="1:9" x14ac:dyDescent="0.4">
      <c r="A49" s="112" t="s">
        <v>268</v>
      </c>
      <c r="B49" s="112"/>
      <c r="C49" s="112"/>
      <c r="D49" s="112"/>
      <c r="E49" s="112"/>
      <c r="F49" s="110"/>
      <c r="G49" s="110"/>
      <c r="H49" s="110"/>
      <c r="I49" s="110"/>
    </row>
    <row r="50" spans="1:9" x14ac:dyDescent="0.4">
      <c r="A50" s="111" t="s">
        <v>267</v>
      </c>
      <c r="B50" s="110"/>
      <c r="C50" s="110"/>
      <c r="D50" s="110"/>
      <c r="E50" s="110"/>
      <c r="F50" s="110"/>
      <c r="G50" s="110"/>
      <c r="H50" s="110"/>
      <c r="I50" s="110"/>
    </row>
    <row r="51" spans="1:9" x14ac:dyDescent="0.4">
      <c r="A51" s="110"/>
      <c r="B51" s="110"/>
      <c r="C51" s="110"/>
      <c r="D51" s="110"/>
      <c r="E51" s="110"/>
      <c r="F51" s="110"/>
      <c r="G51" s="110"/>
      <c r="H51" s="110"/>
      <c r="I51" s="110"/>
    </row>
    <row r="52" spans="1:9" x14ac:dyDescent="0.4">
      <c r="A52" s="110"/>
      <c r="B52" s="110"/>
      <c r="C52" s="110"/>
      <c r="D52" s="110"/>
      <c r="E52" s="110"/>
      <c r="F52" s="110"/>
      <c r="G52" s="110"/>
      <c r="H52" s="110"/>
      <c r="I52" s="110"/>
    </row>
  </sheetData>
  <sheetProtection algorithmName="SHA-512" hashValue="LvNGa4lV6w+Euw8cxpAzE+N8g+B2pOwzIvEtJdG8rkgo81wWV3mkCFgc0W/ObbkB8YxB/1y1yGo0kP3i+gymzg==" saltValue="NMB3Uc/4szQA2Mn4uNrSwA==" spinCount="100000" sheet="1" objects="1" scenarios="1"/>
  <hyperlinks>
    <hyperlink ref="A50" r:id="rId1" xr:uid="{4822D798-A5B5-422C-8B31-CA5631EFA165}"/>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1"/>
  <sheetViews>
    <sheetView workbookViewId="0"/>
  </sheetViews>
  <sheetFormatPr baseColWidth="10" defaultColWidth="11.42578125" defaultRowHeight="13.9" x14ac:dyDescent="0.4"/>
  <cols>
    <col min="1" max="1" width="94.42578125" style="61" customWidth="1"/>
    <col min="2" max="16384" width="11.42578125" style="61"/>
  </cols>
  <sheetData>
    <row r="1" spans="1:1" ht="17.25" x14ac:dyDescent="0.4">
      <c r="A1" s="84" t="s">
        <v>195</v>
      </c>
    </row>
    <row r="2" spans="1:1" x14ac:dyDescent="0.4">
      <c r="A2" s="86"/>
    </row>
    <row r="3" spans="1:1" ht="55.15" x14ac:dyDescent="0.4">
      <c r="A3" s="85" t="s">
        <v>270</v>
      </c>
    </row>
    <row r="4" spans="1:1" x14ac:dyDescent="0.4">
      <c r="A4" s="86"/>
    </row>
    <row r="5" spans="1:1" ht="15" x14ac:dyDescent="0.4">
      <c r="A5" s="87" t="s">
        <v>196</v>
      </c>
    </row>
    <row r="6" spans="1:1" x14ac:dyDescent="0.4">
      <c r="A6" s="86"/>
    </row>
    <row r="7" spans="1:1" ht="28.9" x14ac:dyDescent="0.4">
      <c r="A7" s="87" t="s">
        <v>197</v>
      </c>
    </row>
    <row r="8" spans="1:1" x14ac:dyDescent="0.4">
      <c r="A8" s="86"/>
    </row>
    <row r="9" spans="1:1" ht="55.5" x14ac:dyDescent="0.4">
      <c r="A9" s="85" t="s">
        <v>198</v>
      </c>
    </row>
    <row r="10" spans="1:1" x14ac:dyDescent="0.4">
      <c r="A10" s="86"/>
    </row>
    <row r="11" spans="1:1" ht="42.75" x14ac:dyDescent="0.4">
      <c r="A11" s="87" t="s">
        <v>199</v>
      </c>
    </row>
    <row r="12" spans="1:1" x14ac:dyDescent="0.4">
      <c r="A12" s="86"/>
    </row>
    <row r="13" spans="1:1" ht="56.65" x14ac:dyDescent="0.4">
      <c r="A13" s="87" t="s">
        <v>271</v>
      </c>
    </row>
    <row r="14" spans="1:1" x14ac:dyDescent="0.4">
      <c r="A14" s="86"/>
    </row>
    <row r="15" spans="1:1" ht="17.25" x14ac:dyDescent="0.4">
      <c r="A15" s="88" t="s">
        <v>200</v>
      </c>
    </row>
    <row r="16" spans="1:1" x14ac:dyDescent="0.4">
      <c r="A16" s="85"/>
    </row>
    <row r="17" spans="1:1" ht="27" x14ac:dyDescent="0.4">
      <c r="A17" s="89" t="s">
        <v>201</v>
      </c>
    </row>
    <row r="18" spans="1:1" x14ac:dyDescent="0.4">
      <c r="A18" s="85"/>
    </row>
    <row r="19" spans="1:1" ht="15" x14ac:dyDescent="0.4">
      <c r="A19" s="87" t="s">
        <v>202</v>
      </c>
    </row>
    <row r="20" spans="1:1" x14ac:dyDescent="0.4">
      <c r="A20" s="86"/>
    </row>
    <row r="21" spans="1:1" ht="56.25" x14ac:dyDescent="0.4">
      <c r="A21" s="85" t="s">
        <v>203</v>
      </c>
    </row>
    <row r="22" spans="1:1" x14ac:dyDescent="0.4">
      <c r="A22" s="86"/>
    </row>
    <row r="23" spans="1:1" ht="55.5" x14ac:dyDescent="0.4">
      <c r="A23" s="85" t="s">
        <v>204</v>
      </c>
    </row>
    <row r="24" spans="1:1" x14ac:dyDescent="0.4">
      <c r="A24" s="86"/>
    </row>
    <row r="25" spans="1:1" ht="41.65" x14ac:dyDescent="0.4">
      <c r="A25" s="85" t="s">
        <v>205</v>
      </c>
    </row>
    <row r="26" spans="1:1" x14ac:dyDescent="0.4">
      <c r="A26" s="85"/>
    </row>
    <row r="27" spans="1:1" ht="15" x14ac:dyDescent="0.4">
      <c r="A27" s="87" t="s">
        <v>206</v>
      </c>
    </row>
    <row r="28" spans="1:1" x14ac:dyDescent="0.4">
      <c r="A28" s="86"/>
    </row>
    <row r="29" spans="1:1" ht="40.5" x14ac:dyDescent="0.4">
      <c r="A29" s="91" t="s">
        <v>208</v>
      </c>
    </row>
    <row r="30" spans="1:1" x14ac:dyDescent="0.4">
      <c r="A30" s="86"/>
    </row>
    <row r="31" spans="1:1" ht="14.25" x14ac:dyDescent="0.4">
      <c r="A31" s="90" t="s">
        <v>207</v>
      </c>
    </row>
  </sheetData>
  <sheetProtection algorithmName="SHA-512" hashValue="qfcPW6zUwjGm1FozLoIspmgtjJmCcZuJ3QXYEmNPzoAvfH5talGt0zB6mV4aO2JSZ1sQOV3DBOgCKPKPTU1MvQ==" saltValue="que7Rq780KKOUhwsZmOGV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heetViews>
  <sheetFormatPr baseColWidth="10" defaultColWidth="11.42578125" defaultRowHeight="13.9" x14ac:dyDescent="0.4"/>
  <cols>
    <col min="1" max="1" width="15.140625" style="61" customWidth="1"/>
    <col min="2" max="16384" width="11.42578125" style="61"/>
  </cols>
  <sheetData>
    <row r="1" spans="1:8" ht="15" x14ac:dyDescent="0.4">
      <c r="A1" s="37" t="s">
        <v>178</v>
      </c>
      <c r="B1"/>
    </row>
    <row r="2" spans="1:8" x14ac:dyDescent="0.4">
      <c r="A2" s="77"/>
      <c r="B2"/>
    </row>
    <row r="3" spans="1:8" ht="74.45" customHeight="1" x14ac:dyDescent="0.4">
      <c r="A3" s="147" t="s">
        <v>229</v>
      </c>
      <c r="B3" s="147"/>
      <c r="C3" s="147"/>
      <c r="D3" s="147"/>
      <c r="E3" s="147"/>
      <c r="F3" s="147"/>
      <c r="G3" s="147"/>
      <c r="H3" s="147"/>
    </row>
    <row r="4" spans="1:8" s="78" customFormat="1" ht="93.6" customHeight="1" x14ac:dyDescent="0.4">
      <c r="A4" s="147" t="s">
        <v>254</v>
      </c>
      <c r="B4" s="147"/>
      <c r="C4" s="147"/>
      <c r="D4" s="147"/>
      <c r="E4" s="147"/>
      <c r="F4" s="147"/>
      <c r="G4" s="147"/>
      <c r="H4" s="147"/>
    </row>
    <row r="5" spans="1:8" ht="14.25" thickBot="1" x14ac:dyDescent="0.45">
      <c r="A5" s="77"/>
      <c r="B5"/>
    </row>
    <row r="6" spans="1:8" ht="20" customHeight="1" x14ac:dyDescent="0.4">
      <c r="A6" s="83" t="s">
        <v>179</v>
      </c>
      <c r="B6" s="148" t="s">
        <v>180</v>
      </c>
      <c r="C6" s="148"/>
      <c r="D6" s="148"/>
      <c r="E6" s="148"/>
      <c r="F6" s="148"/>
      <c r="G6" s="148"/>
      <c r="H6" s="149"/>
    </row>
    <row r="7" spans="1:8" ht="20" customHeight="1" x14ac:dyDescent="0.4">
      <c r="A7" s="80" t="s">
        <v>107</v>
      </c>
      <c r="B7" s="142" t="s">
        <v>193</v>
      </c>
      <c r="C7" s="142"/>
      <c r="D7" s="142"/>
      <c r="E7" s="142"/>
      <c r="F7" s="142"/>
      <c r="G7" s="142"/>
      <c r="H7" s="143"/>
    </row>
    <row r="8" spans="1:8" ht="20" customHeight="1" x14ac:dyDescent="0.4">
      <c r="A8" s="80" t="s">
        <v>111</v>
      </c>
      <c r="B8" s="142" t="s">
        <v>181</v>
      </c>
      <c r="C8" s="142"/>
      <c r="D8" s="142"/>
      <c r="E8" s="142"/>
      <c r="F8" s="142"/>
      <c r="G8" s="142"/>
      <c r="H8" s="143"/>
    </row>
    <row r="9" spans="1:8" s="79" customFormat="1" ht="30.2" customHeight="1" x14ac:dyDescent="0.4">
      <c r="A9" s="81" t="s">
        <v>182</v>
      </c>
      <c r="B9" s="142" t="s">
        <v>183</v>
      </c>
      <c r="C9" s="142"/>
      <c r="D9" s="142"/>
      <c r="E9" s="142"/>
      <c r="F9" s="142"/>
      <c r="G9" s="142"/>
      <c r="H9" s="143"/>
    </row>
    <row r="10" spans="1:8" ht="20" customHeight="1" x14ac:dyDescent="0.4">
      <c r="A10" s="80" t="s">
        <v>115</v>
      </c>
      <c r="B10" s="144" t="s">
        <v>184</v>
      </c>
      <c r="C10" s="145"/>
      <c r="D10" s="145"/>
      <c r="E10" s="145"/>
      <c r="F10" s="145"/>
      <c r="G10" s="145"/>
      <c r="H10" s="146"/>
    </row>
    <row r="11" spans="1:8" ht="20" customHeight="1" x14ac:dyDescent="0.4">
      <c r="A11" s="80" t="s">
        <v>117</v>
      </c>
      <c r="B11" s="144" t="s">
        <v>185</v>
      </c>
      <c r="C11" s="145"/>
      <c r="D11" s="145"/>
      <c r="E11" s="145"/>
      <c r="F11" s="145"/>
      <c r="G11" s="145"/>
      <c r="H11" s="146"/>
    </row>
    <row r="12" spans="1:8" ht="30.2" customHeight="1" x14ac:dyDescent="0.4">
      <c r="A12" s="80" t="s">
        <v>116</v>
      </c>
      <c r="B12" s="144" t="s">
        <v>186</v>
      </c>
      <c r="C12" s="145"/>
      <c r="D12" s="145"/>
      <c r="E12" s="145"/>
      <c r="F12" s="145"/>
      <c r="G12" s="145"/>
      <c r="H12" s="146"/>
    </row>
    <row r="13" spans="1:8" ht="80" customHeight="1" x14ac:dyDescent="0.4">
      <c r="A13" s="80" t="s">
        <v>80</v>
      </c>
      <c r="B13" s="144" t="s">
        <v>194</v>
      </c>
      <c r="C13" s="145"/>
      <c r="D13" s="145"/>
      <c r="E13" s="145"/>
      <c r="F13" s="145"/>
      <c r="G13" s="145"/>
      <c r="H13" s="146"/>
    </row>
    <row r="14" spans="1:8" ht="20" customHeight="1" x14ac:dyDescent="0.4">
      <c r="A14" s="80" t="s">
        <v>108</v>
      </c>
      <c r="B14" s="144" t="s">
        <v>187</v>
      </c>
      <c r="C14" s="145"/>
      <c r="D14" s="145"/>
      <c r="E14" s="145"/>
      <c r="F14" s="145"/>
      <c r="G14" s="145"/>
      <c r="H14" s="146"/>
    </row>
    <row r="15" spans="1:8" ht="20" customHeight="1" x14ac:dyDescent="0.4">
      <c r="A15" s="80" t="s">
        <v>109</v>
      </c>
      <c r="B15" s="144" t="s">
        <v>188</v>
      </c>
      <c r="C15" s="145"/>
      <c r="D15" s="145"/>
      <c r="E15" s="145"/>
      <c r="F15" s="145"/>
      <c r="G15" s="145"/>
      <c r="H15" s="146"/>
    </row>
    <row r="16" spans="1:8" ht="20" customHeight="1" x14ac:dyDescent="0.4">
      <c r="A16" s="80" t="s">
        <v>110</v>
      </c>
      <c r="B16" s="136" t="s">
        <v>189</v>
      </c>
      <c r="C16" s="137"/>
      <c r="D16" s="137"/>
      <c r="E16" s="137"/>
      <c r="F16" s="137"/>
      <c r="G16" s="137"/>
      <c r="H16" s="138"/>
    </row>
    <row r="17" spans="1:8" ht="20" customHeight="1" thickBot="1" x14ac:dyDescent="0.45">
      <c r="A17" s="82" t="s">
        <v>172</v>
      </c>
      <c r="B17" s="139" t="s">
        <v>190</v>
      </c>
      <c r="C17" s="140"/>
      <c r="D17" s="140"/>
      <c r="E17" s="140"/>
      <c r="F17" s="140"/>
      <c r="G17" s="140"/>
      <c r="H17" s="141"/>
    </row>
    <row r="18" spans="1:8" x14ac:dyDescent="0.4">
      <c r="A18" s="77"/>
      <c r="B18"/>
    </row>
    <row r="19" spans="1:8" x14ac:dyDescent="0.4">
      <c r="A19" t="s">
        <v>191</v>
      </c>
      <c r="B19"/>
    </row>
  </sheetData>
  <sheetProtection algorithmName="SHA-512" hashValue="JGiI7f5vF8mzw7jUooxnPnN9yrwVB5tkUkVN7ApPRFXXvMqWhfzrepAVGsNkzJVjZhm5X9Uv9JdlvHnEIbXIag==" saltValue="a1Ja4Dufm5UK9EWPqSUEOA==" spinCount="100000" sheet="1" objects="1" scenarios="1"/>
  <mergeCells count="14">
    <mergeCell ref="A3:H3"/>
    <mergeCell ref="A4:H4"/>
    <mergeCell ref="B6:H6"/>
    <mergeCell ref="B7:H7"/>
    <mergeCell ref="B8:H8"/>
    <mergeCell ref="B16:H16"/>
    <mergeCell ref="B17:H17"/>
    <mergeCell ref="B9:H9"/>
    <mergeCell ref="B10:H10"/>
    <mergeCell ref="B11:H11"/>
    <mergeCell ref="B12:H12"/>
    <mergeCell ref="B13:H13"/>
    <mergeCell ref="B14:H14"/>
    <mergeCell ref="B15:H15"/>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9</vt:i4>
      </vt:variant>
    </vt:vector>
  </HeadingPairs>
  <TitlesOfParts>
    <vt:vector size="26" baseType="lpstr">
      <vt:lpstr>Significance</vt:lpstr>
      <vt:lpstr>Reporting</vt:lpstr>
      <vt:lpstr>Auswertung</vt:lpstr>
      <vt:lpstr>Datenübernahme</vt:lpstr>
      <vt:lpstr>Signifikanz</vt:lpstr>
      <vt:lpstr>Ausfüllhinweise</vt:lpstr>
      <vt:lpstr>Kurzanleitung</vt:lpstr>
      <vt:lpstr>Vitaminangaben</vt:lpstr>
      <vt:lpstr>Vitaminwirksam</vt:lpstr>
      <vt:lpstr>Kontakt</vt:lpstr>
      <vt:lpstr>Teilnehmerdaten</vt:lpstr>
      <vt:lpstr>Ergebnisse</vt:lpstr>
      <vt:lpstr>Mitteilungen</vt:lpstr>
      <vt:lpstr>Vitamine</vt:lpstr>
      <vt:lpstr>Vitamin_A</vt:lpstr>
      <vt:lpstr>Vitamin_C</vt:lpstr>
      <vt:lpstr>Vitamin_E</vt:lpstr>
      <vt:lpstr>Auswertung!_ftn1</vt:lpstr>
      <vt:lpstr>Significance!_ftnref1</vt:lpstr>
      <vt:lpstr>Datenübernahme!Druckbereich</vt:lpstr>
      <vt:lpstr>Ergebnisse!Druckbereich</vt:lpstr>
      <vt:lpstr>Signifikanz!Druckbereich</vt:lpstr>
      <vt:lpstr>Ausfüllhinweise!OLE_LINK1</vt:lpstr>
      <vt:lpstr>Reporting!OLE_LINK1</vt:lpstr>
      <vt:lpstr>Vitaminangaben!OLE_LINK1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2019-04-17T04:12:52Z</cp:lastPrinted>
  <dcterms:created xsi:type="dcterms:W3CDTF">2005-02-14T18:41:01Z</dcterms:created>
  <dcterms:modified xsi:type="dcterms:W3CDTF">2026-04-12T10:30:24Z</dcterms:modified>
</cp:coreProperties>
</file>