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codeName="DieseArbeitsmappe"/>
  <mc:AlternateContent xmlns:mc="http://schemas.openxmlformats.org/markup-compatibility/2006">
    <mc:Choice Requires="x15">
      <x15ac:absPath xmlns:x15ac="http://schemas.microsoft.com/office/spreadsheetml/2010/11/ac" url="C:\Daten\internet\html\xls\2026\"/>
    </mc:Choice>
  </mc:AlternateContent>
  <xr:revisionPtr revIDLastSave="0" documentId="8_{95D1E861-51E7-4135-9C05-2ABCFE286B69}" xr6:coauthVersionLast="47" xr6:coauthVersionMax="47" xr10:uidLastSave="{00000000-0000-0000-0000-000000000000}"/>
  <workbookProtection workbookAlgorithmName="SHA-512" workbookHashValue="OvItRh5/YbeZJwmS3qLxOu1Eq18l23feRgB+lkLP94fr1qoVH03cetPUkOLlhUPLoyKaQGTSwb0eG3h39l1j/A==" workbookSaltValue="3ToybUa1saoFmz2QDeCX9w==" workbookSpinCount="100000" lockStructure="1"/>
  <bookViews>
    <workbookView xWindow="-98" yWindow="-98" windowWidth="28996" windowHeight="15675" firstSheet="2" activeTab="8" xr2:uid="{00000000-000D-0000-FFFF-FFFF00000000}"/>
  </bookViews>
  <sheets>
    <sheet name="Significance" sheetId="62" r:id="rId1"/>
    <sheet name="Reporting" sheetId="63" r:id="rId2"/>
    <sheet name="Short Instruction" sheetId="64" r:id="rId3"/>
    <sheet name="Auswertung" sheetId="65" r:id="rId4"/>
    <sheet name="Datenübernahme" sheetId="66" r:id="rId5"/>
    <sheet name="Signifikanz" sheetId="67" r:id="rId6"/>
    <sheet name="Ausfüllhinweise" sheetId="68" r:id="rId7"/>
    <sheet name="Kurzanleitung" sheetId="69" r:id="rId8"/>
    <sheet name="Kontakt" sheetId="53" r:id="rId9"/>
    <sheet name="Teilnehmerdaten" sheetId="17" state="hidden" r:id="rId10"/>
    <sheet name="Ergebnisse" sheetId="5" r:id="rId11"/>
    <sheet name="Mitteilungen" sheetId="15" r:id="rId12"/>
    <sheet name="Wasser" sheetId="18" state="hidden" r:id="rId13"/>
    <sheet name="Asche" sheetId="21" state="hidden" r:id="rId14"/>
    <sheet name="Stärke" sheetId="22" state="hidden" r:id="rId15"/>
    <sheet name="Rohprotein" sheetId="23" state="hidden" r:id="rId16"/>
    <sheet name="Parameter5" sheetId="24" state="hidden" r:id="rId17"/>
    <sheet name="Parameter5a" sheetId="46" state="hidden" r:id="rId18"/>
    <sheet name="Parameter6" sheetId="25" state="hidden" r:id="rId19"/>
    <sheet name="Tabelle1" sheetId="54" state="hidden" r:id="rId20"/>
  </sheets>
  <externalReferences>
    <externalReference r:id="rId21"/>
    <externalReference r:id="rId22"/>
    <externalReference r:id="rId23"/>
    <externalReference r:id="rId24"/>
    <externalReference r:id="rId25"/>
    <externalReference r:id="rId26"/>
  </externalReferences>
  <definedNames>
    <definedName name="_ftn1" localSheetId="3">Auswertung!$A$3</definedName>
    <definedName name="_ftn1" localSheetId="0">Significance!#REF!</definedName>
    <definedName name="_ftn1" localSheetId="5">Signifikanz!#REF!</definedName>
    <definedName name="_ftnref1" localSheetId="3">Auswertung!#REF!</definedName>
    <definedName name="_ftnref1" localSheetId="0">Significance!$A$3</definedName>
    <definedName name="_ftnref1" localSheetId="5">Signifikanz!#REF!</definedName>
    <definedName name="Daten" localSheetId="6">#REF!</definedName>
    <definedName name="Daten" localSheetId="7">#REF!</definedName>
    <definedName name="Daten" localSheetId="2">#REF!</definedName>
    <definedName name="Daten">#REF!</definedName>
    <definedName name="_xlnm.Print_Area" localSheetId="4">Datenübernahme!$A$1:$C$8</definedName>
    <definedName name="_xlnm.Print_Area" localSheetId="5">Signifikanz!$A$1:$C$10</definedName>
    <definedName name="Elemente">[1]Parameter2!$B$3:$B$18</definedName>
    <definedName name="MBlei" localSheetId="6">#REF!</definedName>
    <definedName name="MBlei" localSheetId="7">#REF!</definedName>
    <definedName name="MBlei" localSheetId="2">#REF!</definedName>
    <definedName name="MBlei">#REF!</definedName>
    <definedName name="OLE_LINK1" localSheetId="6">Ausfüllhinweise!$A$20</definedName>
    <definedName name="OLE_LINK1" localSheetId="1">Reporting!$A$14</definedName>
    <definedName name="OLE_LINK2" localSheetId="1">Reporting!$J$7</definedName>
    <definedName name="Parameter2" localSheetId="6">#REF!</definedName>
    <definedName name="Parameter2" localSheetId="8">#REF!</definedName>
    <definedName name="Parameter2" localSheetId="2">#REF!</definedName>
    <definedName name="Parameter2">Asche!$B$5:$B$17</definedName>
    <definedName name="Parameter2alt" localSheetId="6">#REF!</definedName>
    <definedName name="Parameter2alt" localSheetId="7">#REF!</definedName>
    <definedName name="Parameter2alt" localSheetId="2">#REF!</definedName>
    <definedName name="Parameter2alt">#REF!</definedName>
    <definedName name="test" localSheetId="6">[2]Parameter2!$B$3:$B$18</definedName>
    <definedName name="test" localSheetId="3">[3]Parameter2!$B$3:$B$18</definedName>
    <definedName name="test" localSheetId="8">[4]Parameter2!$B$3:$B$18</definedName>
    <definedName name="test" localSheetId="7">[5]Parameter2!$B$3:$B$18</definedName>
    <definedName name="test" localSheetId="1">[1]Parameter2!$B$3:$B$18</definedName>
    <definedName name="test" localSheetId="2">[5]Parameter2!$B$3:$B$18</definedName>
    <definedName name="test">[2]Parameter2!$B$3:$B$18</definedName>
    <definedName name="test1" localSheetId="6">[4]Parameter2!$B$3:$B$18</definedName>
    <definedName name="test1" localSheetId="7">[4]Parameter2!$B$3:$B$18</definedName>
    <definedName name="test1" localSheetId="2">[4]Parameter2!$B$3:$B$18</definedName>
    <definedName name="test1">[6]Parameter2!$B$3:$B$18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0" i="17" l="1"/>
  <c r="B11" i="17"/>
  <c r="A12" i="5"/>
  <c r="A13" i="5" l="1"/>
  <c r="F4" i="5"/>
  <c r="F5" i="5"/>
  <c r="B4" i="17" l="1"/>
  <c r="F21" i="5"/>
  <c r="I31" i="5" s="1"/>
  <c r="F22" i="5"/>
  <c r="G22" i="5"/>
  <c r="F23" i="5"/>
  <c r="F24" i="5"/>
  <c r="I39" i="5" s="1"/>
  <c r="F25" i="5"/>
  <c r="I41" i="5" s="1"/>
  <c r="F26" i="5"/>
  <c r="I43" i="5" s="1"/>
  <c r="A44" i="5" s="1"/>
  <c r="F27" i="5"/>
  <c r="A36" i="5"/>
  <c r="A39" i="5"/>
  <c r="A41" i="5"/>
  <c r="A45" i="5"/>
  <c r="B16" i="53"/>
  <c r="B17" i="53"/>
  <c r="B18" i="53"/>
  <c r="B19" i="53"/>
  <c r="H1" i="15"/>
  <c r="A1" i="18"/>
  <c r="C1" i="18"/>
  <c r="H21" i="5" s="1"/>
  <c r="A1" i="21"/>
  <c r="C1" i="21"/>
  <c r="H22" i="5" s="1"/>
  <c r="C25" i="21"/>
  <c r="I22" i="5" s="1"/>
  <c r="A1" i="22"/>
  <c r="C1" i="22"/>
  <c r="H23" i="5"/>
  <c r="A1" i="23"/>
  <c r="C1" i="23"/>
  <c r="H24" i="5"/>
  <c r="A1" i="24"/>
  <c r="C1" i="24"/>
  <c r="H25" i="5" s="1"/>
  <c r="A1" i="46"/>
  <c r="C1" i="46"/>
  <c r="H26" i="5" s="1"/>
  <c r="A1" i="25"/>
  <c r="C1" i="25"/>
  <c r="H27" i="5"/>
  <c r="B1" i="17"/>
  <c r="B2" i="17"/>
  <c r="D5" i="17"/>
  <c r="D8" i="17" s="1"/>
  <c r="B5" i="17" s="1"/>
  <c r="B6" i="17"/>
  <c r="B7" i="17"/>
  <c r="B13" i="17"/>
  <c r="C13" i="17"/>
  <c r="B14" i="17"/>
  <c r="C14" i="17"/>
  <c r="B15" i="17"/>
  <c r="C15" i="17"/>
  <c r="B16" i="17"/>
  <c r="C16" i="17"/>
  <c r="B17" i="17"/>
  <c r="C17" i="17"/>
  <c r="B18" i="17"/>
  <c r="C18" i="17"/>
  <c r="B19" i="17"/>
  <c r="C19" i="17"/>
  <c r="A42" i="5" l="1"/>
  <c r="I33" i="5"/>
  <c r="A35" i="5" s="1"/>
  <c r="A40" i="5"/>
  <c r="I45" i="5"/>
  <c r="A46" i="5" s="1"/>
  <c r="I36" i="5"/>
  <c r="A38" i="5" s="1"/>
  <c r="A32"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B13" authorId="0" shapeId="0" xr:uid="{F1415D4B-7D24-4859-836A-B75E182FE2DB}">
      <text>
        <r>
          <rPr>
            <b/>
            <sz val="8"/>
            <color indexed="81"/>
            <rFont val="Tahoma"/>
            <family val="2"/>
          </rPr>
          <t>LVU:</t>
        </r>
        <r>
          <rPr>
            <sz val="8"/>
            <color indexed="81"/>
            <rFont val="Tahoma"/>
            <family val="2"/>
          </rPr>
          <t xml:space="preserve">
Bitte beachten Sie, dass  Tabellen-kalkulationen Nullen an letzter Stelle hinter dem Komma nicht darstellen. Die Zahl "7,80" wird daher als "7,8" dargestellt.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B9" authorId="0" shapeId="0" xr:uid="{1ADB8864-9709-4F00-82D2-ACE548CECF5C}">
      <text>
        <r>
          <rPr>
            <b/>
            <sz val="8"/>
            <color indexed="81"/>
            <rFont val="Tahoma"/>
            <family val="2"/>
          </rPr>
          <t>LVU:</t>
        </r>
        <r>
          <rPr>
            <sz val="8"/>
            <color indexed="81"/>
            <rFont val="Tahoma"/>
            <family val="2"/>
          </rPr>
          <t xml:space="preserve">
Bitte beachten Sie, dass  Tabellen-kalkulationen Nullen an letzter Stelle hinter dem Komma nicht darstellen. Die Zahl "7,80" wird daher als "7,8" dargestellt.</t>
        </r>
      </text>
    </comment>
    <comment ref="B11" authorId="0" shapeId="0" xr:uid="{8DC40441-E7B1-4500-ABF8-FCC1380F7A91}">
      <text>
        <r>
          <rPr>
            <b/>
            <sz val="8"/>
            <color indexed="81"/>
            <rFont val="Tahoma"/>
            <family val="2"/>
          </rPr>
          <t>LVU:</t>
        </r>
        <r>
          <rPr>
            <sz val="8"/>
            <color indexed="81"/>
            <rFont val="Tahoma"/>
            <family val="2"/>
          </rPr>
          <t xml:space="preserve">
Bitte beachten Sie, dass  Tabellen-kalkulationen Nullen an letzter Stelle hinter dem Komma nicht darstellen. Die Zahl "7,80" wird daher als "7,8" dargestellt.</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G1" authorId="0" shapeId="0" xr:uid="{00000000-0006-0000-0800-000001000000}">
      <text>
        <r>
          <rPr>
            <b/>
            <sz val="8"/>
            <color indexed="81"/>
            <rFont val="Tahoma"/>
            <family val="2"/>
          </rPr>
          <t>Bitte geben Sie unbedingt Ihre Kunden-Nr. ein (nur Ziffern)
Fill in Your Client Number (numbers only)</t>
        </r>
      </text>
    </comment>
    <comment ref="G2" authorId="0" shapeId="0" xr:uid="{00000000-0006-0000-0800-000002000000}">
      <text>
        <r>
          <rPr>
            <b/>
            <sz val="8"/>
            <color indexed="81"/>
            <rFont val="Tahoma"/>
            <family val="2"/>
          </rPr>
          <t>Geben Sie zusätzlich auch noch Ihre Postleitzahl an (nur Ziffern).
Fill in Your postal ZIP-Code (numbers only)</t>
        </r>
      </text>
    </comment>
    <comment ref="A14" authorId="0" shapeId="0" xr:uid="{00000000-0006-0000-0800-000003000000}">
      <text>
        <r>
          <rPr>
            <b/>
            <sz val="8"/>
            <color indexed="81"/>
            <rFont val="Tahoma"/>
            <family val="2"/>
          </rPr>
          <t>LVU:</t>
        </r>
        <r>
          <rPr>
            <sz val="8"/>
            <color indexed="81"/>
            <rFont val="Tahoma"/>
            <family val="2"/>
          </rPr>
          <t xml:space="preserve">
Falls Sie nach einer </t>
        </r>
        <r>
          <rPr>
            <b/>
            <sz val="8"/>
            <color indexed="81"/>
            <rFont val="Tahoma"/>
            <family val="2"/>
          </rPr>
          <t>erfolgreichen</t>
        </r>
        <r>
          <rPr>
            <sz val="8"/>
            <color indexed="81"/>
            <rFont val="Tahoma"/>
            <family val="2"/>
          </rPr>
          <t xml:space="preserve"> Übermittlung Ihrer Ergebnisse noch Fehler feststellen, können Sie bis zur Deadline jederzeit noch überarbeitete Ergebnisdateien einsenden.
Damit unser System Ihre Datei als Aktualisierung akzeptiert,  muss  zwingend "ja" bei Aktualisierung ausgewählt werden.
</t>
        </r>
        <r>
          <rPr>
            <b/>
            <sz val="8"/>
            <color indexed="81"/>
            <rFont val="Tahoma"/>
            <family val="2"/>
          </rPr>
          <t>Die überarbeitete Exceltabelle muss alle bei der Auswertung zu berücksichtigenden Einträge enthalten, da die ursprünglich von Ihnen gesendeten Daten vor der Aktualiserung vollständig gelöscht werden.</t>
        </r>
      </text>
    </comment>
    <comment ref="D20" authorId="0" shapeId="0" xr:uid="{00000000-0006-0000-0800-000004000000}">
      <text>
        <r>
          <rPr>
            <b/>
            <sz val="8"/>
            <color indexed="81"/>
            <rFont val="Tahoma"/>
            <family val="2"/>
          </rPr>
          <t>LVU:</t>
        </r>
        <r>
          <rPr>
            <sz val="8"/>
            <color indexed="81"/>
            <rFont val="Tahoma"/>
            <family val="2"/>
          </rPr>
          <t xml:space="preserve">
Tragen Sie in der ersten Spalte das Ergebnis des ersten Analysengangs ein</t>
        </r>
      </text>
    </comment>
    <comment ref="E20" authorId="0" shapeId="0" xr:uid="{00000000-0006-0000-0800-000005000000}">
      <text>
        <r>
          <rPr>
            <b/>
            <sz val="8"/>
            <color indexed="81"/>
            <rFont val="Tahoma"/>
            <family val="2"/>
          </rPr>
          <t>LVU:</t>
        </r>
        <r>
          <rPr>
            <sz val="8"/>
            <color indexed="81"/>
            <rFont val="Tahoma"/>
            <family val="2"/>
          </rPr>
          <t xml:space="preserve">
Tragen Sie in der zweiten Spalte das Ergebnis des zweiten Analysengangs ein</t>
        </r>
      </text>
    </comment>
  </commentList>
</comments>
</file>

<file path=xl/sharedStrings.xml><?xml version="1.0" encoding="utf-8"?>
<sst xmlns="http://schemas.openxmlformats.org/spreadsheetml/2006/main" count="274" uniqueCount="216">
  <si>
    <t>Parameter</t>
  </si>
  <si>
    <t>Einheit</t>
  </si>
  <si>
    <t>Postleitzahl</t>
  </si>
  <si>
    <t>ergebnisse@lvus.de</t>
  </si>
  <si>
    <t>Sonstiges</t>
  </si>
  <si>
    <t>Analysen-
gang 1</t>
  </si>
  <si>
    <t>Analysen-
gang 2</t>
  </si>
  <si>
    <t>Verfahren /
Literatur</t>
  </si>
  <si>
    <t>Einsendeadresse:</t>
  </si>
  <si>
    <t>Erläuterungen zur Weiterverarbeitung Ihrer Daten</t>
  </si>
  <si>
    <t>Kundennummer</t>
  </si>
  <si>
    <t>Produkt</t>
  </si>
  <si>
    <t>Jahrgang</t>
  </si>
  <si>
    <t>Update</t>
  </si>
  <si>
    <t>Parameterzahl</t>
  </si>
  <si>
    <t>Bestimmungen je Parameter</t>
  </si>
  <si>
    <t>Auswahl</t>
  </si>
  <si>
    <t>Umformung</t>
  </si>
  <si>
    <t>Nachfolgend können Sie uns ergänzende Hinweise geben oder wichtige Beobachtungen mitteilen.</t>
  </si>
  <si>
    <t>Parameter 1</t>
  </si>
  <si>
    <t>Parameter 2</t>
  </si>
  <si>
    <t>Parameter 3</t>
  </si>
  <si>
    <t>Diese Tabellen wurden so aufgebaut, dass die Daten automatisiert in unser Auswerteprogramm übernommen werden können. Die Tabellen dürfen daher keinesfalls im Aufbau verändert werden, da dann ein automatisiertes Auslesen der mitgeteilten Daten nicht mehr möglich wäre.</t>
  </si>
  <si>
    <t>Aus diesem Grund wurden die Tabellen gegen Veränderungen geschützt. Eingaben
oder auch die Auswahl von Eigenschaften sind nur an wenigen Stellen nötig. Diese Stellen sind gelb hinterlegt.</t>
  </si>
  <si>
    <t xml:space="preserve">Da das Ausführen von Macros eine potentielle Gefährdung von Computersystemen bedeuten kann, gehen wir davon aus, dass ausführbare Macros in zahlreichen Fällen von den entsprechenden System-Administratoren unterdrückt werden. Deshalb wurde auf die Verwendung von Macros bei der Erstellung der Tabellen zur Ergebniserfassung komplett verzichtet, obwohl damit ein  komfortableres Arbeiten möglich wäre. </t>
  </si>
  <si>
    <t>Beim Eingang Ihrer eMail wird diese von unserem System automatisch weiterverarbeitet, wobei einige Plausibilitäten (z.B. Vollständigkeit der Absenderangabe oder Kennzeichnung als Update bei erneuter Dateneinsendung) überprüft werden. Im Anschluss an diese Prüfung erhalten Sie automatisiert eine eMail-Antwort. Darin werden Sie darüber informiert, ob Ihre Daten prinzipiell weiterverarbeitet werden können oder ob benötigte Einträge fehlen und Sie Ihre Ergebnisse nach Ergänzung der fehlenden Angaben erneut einsenden sollen. Eine Prüfung auf Vollständigkeit von Ergebnisangaben (sind überhaupt Ergebnnisdaten vorhanden?) oder deren Angabe in den vorgegebenen Maßeinheiten wird zu diesem Zeitpunkt nicht vorgenommen.</t>
  </si>
  <si>
    <t>Sollten Sie noch vor dem Ende der Ergebnisannahme bemerken, dass in Ihrer Ergebnistabelle Fehler enthalten sind, so senden Sie einfach eine korrigierte Version an die Adresse ergebnisse@lvus.de. Kennzeichnen Sie in diesem Fall Ihre Tabelle als Aktualisierung, da ansonsten das System die Annahme der Daten zurückweist ("es sind ja bereits Daten von Ihnen vorhanden"). Ihre aktualiserte Ergebnistabelle muss vollständig ausgefüllt sein und insbesondere alle Ergebnisdaten der Vorversion enthalten, da bei einer Kennzeichung als Aktualiserung (Update) die zuvor eingesandte Ergebnistabelle durch die Aktualisierung vollständig ersetzt wird.</t>
  </si>
  <si>
    <t>Parameter 4</t>
  </si>
  <si>
    <t>Parameter 5</t>
  </si>
  <si>
    <t>Parameter 6</t>
  </si>
  <si>
    <t>Methode</t>
  </si>
  <si>
    <t>Bezeichnung des Analysenverfahrens</t>
  </si>
  <si>
    <t>Anzahl</t>
  </si>
  <si>
    <t>Modifikation</t>
  </si>
  <si>
    <t>x</t>
  </si>
  <si>
    <t>Beispielhafter Wert [mg/kg]</t>
  </si>
  <si>
    <t>Teilnahmen</t>
  </si>
  <si>
    <t>Teilnahme</t>
  </si>
  <si>
    <t>Tabelle wurde bereits einmal erfolgreich gesendet, es handelt sich um eine Aktualisierung:</t>
  </si>
  <si>
    <t>Signifikante
Stellen</t>
  </si>
  <si>
    <t>Deadline</t>
  </si>
  <si>
    <t>interne Teilnahme:</t>
  </si>
  <si>
    <t>Kontaktperson</t>
  </si>
  <si>
    <t>Contact person</t>
  </si>
  <si>
    <t>Name</t>
  </si>
  <si>
    <t>eMail</t>
  </si>
  <si>
    <t>eMail-Address</t>
  </si>
  <si>
    <t>Telefon (inklusive Vorwahl):</t>
  </si>
  <si>
    <t>telefone (including country and area code)</t>
  </si>
  <si>
    <t>Ergebnisangabe mit 3 signifikanten Ziffern [mg/kg]</t>
  </si>
  <si>
    <t>Nach Ende der Frist zur Ergebnisabgabe sind Korrekturen nur noch möglich, falls die Auswertung der Daten noch nicht erfolgt ist. Korrekturen von fehlerhaften Teilnehmerangaben werden nach der Auswertung und insbesondere nach Veröffentlichung des Protokolls nicht mehr durchgeführt.</t>
  </si>
  <si>
    <t>References to the result transmission and to the indication of result 
(Deadline see "Ergebnisse")</t>
  </si>
  <si>
    <t>Examples for transmissions of results:</t>
  </si>
  <si>
    <t>It a test material the element "Mg" was quantified. You are asked to report 3 significant numbers. The following computational contents are determined:</t>
  </si>
  <si>
    <t>Computed Value [mg/kg]</t>
  </si>
  <si>
    <t>Transmission of result [mg/kg]</t>
  </si>
  <si>
    <t>Ergebnisdatenblatt (Resultsheet)</t>
  </si>
  <si>
    <t>Kunden-Nr. (Client-Nb.)</t>
  </si>
  <si>
    <t>Postleitzahl (ZIP-Code)</t>
  </si>
  <si>
    <t>Annahmeschluss/Deadline:</t>
  </si>
  <si>
    <t>g/100 g</t>
  </si>
  <si>
    <t>Asche</t>
  </si>
  <si>
    <t>Wasser</t>
  </si>
  <si>
    <t>Feuchtklebergehalt</t>
  </si>
  <si>
    <t>%</t>
  </si>
  <si>
    <t>Fallzahl</t>
  </si>
  <si>
    <t>Sekunden</t>
  </si>
  <si>
    <t>14</t>
  </si>
  <si>
    <t>ICC Nr. 106/2</t>
  </si>
  <si>
    <t>ICC Nr. 106/2, modifiziert</t>
  </si>
  <si>
    <t>ICC Nr. 137/1, modifiziert</t>
  </si>
  <si>
    <t>ICC Nr. 137/1</t>
  </si>
  <si>
    <t>VO (EWG) Nr. 824/2000 vom 19.4.2000 Anhang IV</t>
  </si>
  <si>
    <t>ICC 110/1</t>
  </si>
  <si>
    <t>ICC 110/1, modifiziert</t>
  </si>
  <si>
    <t>§ 64 LFGB Nr. L 16.01-1</t>
  </si>
  <si>
    <t>§ 64 LFGB Nr. L 16.01-1, modifiziert</t>
  </si>
  <si>
    <t>VO (EWG) Nr. 1501/95 vom 29.06.1995, Anhang II</t>
  </si>
  <si>
    <t>ICC 104, modifiziert</t>
  </si>
  <si>
    <t>ICC 104</t>
  </si>
  <si>
    <t>§ 64 LFGB Nr. L 16.01-2</t>
  </si>
  <si>
    <t>§ 64 LFGB Nr. L 16.01-2, modifiziert</t>
  </si>
  <si>
    <t>DIN EN ISO 10520</t>
  </si>
  <si>
    <t>Polarimetrisch: Anhang zur RL (EG) 79/1999 vom 27.7.99 (ABl. EG L 209 vom 7.8.99)</t>
  </si>
  <si>
    <t>Polarimetrisch nach Ewers (auch modifiziert)</t>
  </si>
  <si>
    <t>Anhang II zur VO 4154/87/EWG (VO 203/98/EWG): Säurehydrolyse der Stärke; Bestimmung reduzierender Zucker mit Fehling-Lösung</t>
  </si>
  <si>
    <t>Kjeldahl</t>
  </si>
  <si>
    <t>Dumas</t>
  </si>
  <si>
    <t>Veraschungstemperatur</t>
  </si>
  <si>
    <t>&lt; 525 °C</t>
  </si>
  <si>
    <t>525 °C - 575 °C</t>
  </si>
  <si>
    <t>575 °C - 625 °C</t>
  </si>
  <si>
    <t>625 °C - 675 °C</t>
  </si>
  <si>
    <t>675 °C - 725 °C</t>
  </si>
  <si>
    <t>725 °C - 775 °C</t>
  </si>
  <si>
    <t>775 °C - 825 °C</t>
  </si>
  <si>
    <t>&gt; 925 °C</t>
  </si>
  <si>
    <t>825 °C - 860 °C</t>
  </si>
  <si>
    <t>860 °C - 890 °C</t>
  </si>
  <si>
    <t>890 °C - 910 °C</t>
  </si>
  <si>
    <t>910 °C - 925 °C</t>
  </si>
  <si>
    <t>Hinweise zur Auswertung</t>
  </si>
  <si>
    <t>Zur Vermeidung zu „breiter“ Beurteilungszonen wird deshalb bei der Auswertung bei allen Parametern der Wert der Zielstandardabweichung auf maximal 22 % vom Wert des Medians beschränkt.</t>
  </si>
  <si>
    <t>Before analysing the samples, homogenize the samples again, please. After homogenisation You should analyse both samples with your standard procedures.</t>
  </si>
  <si>
    <r>
      <t>The result data must be given in in the units as described at every parameter. To the avoidance of deviations in the laboratory made roundness, You are asked with each parameter after the first number deviating from 0 to indicate still the listened further numbers (even if due to Your validating data this accuracy is not kept by your analysis procedure). ISO 13 528 4.6 recommends that individual measurement results schould not be rounded by more than s</t>
    </r>
    <r>
      <rPr>
        <i/>
        <vertAlign val="subscript"/>
        <sz val="11"/>
        <rFont val="Times New Roman"/>
        <family val="1"/>
      </rPr>
      <t>r</t>
    </r>
    <r>
      <rPr>
        <sz val="11"/>
        <rFont val="Times New Roman"/>
        <family val="1"/>
      </rPr>
      <t xml:space="preserve">/2. </t>
    </r>
  </si>
  <si>
    <t>eMail-Kontrolle:</t>
  </si>
  <si>
    <t>Ergebnis der Überprüfung:</t>
  </si>
  <si>
    <t>Schreiben Sie Ihre Daten in die gelb hinterlegten Felder. Geben Sie Ihre Ergebnisse in den aufgeführten Einheiten an.
Write your data into the yellow cells. Give your results in the units of column 2.</t>
  </si>
  <si>
    <t>Falls Sie einen Parameter nicht bearbeiten, lassen Sie die zugehörigen Ergebnisdatenfelder bitte leer.
If you are not analysing parameters in your laboratory do not write anything into the corresponding fields for the results.</t>
  </si>
  <si>
    <t>Zur Beschreibung des Analysenverfahrens verwenden Sie bitte die im unteren Teil dieses Datenblatts enthaltenen Auswahlfelder.
To describe your method use the Pulldown-menus following after the result area</t>
  </si>
  <si>
    <t>Beschreibung der verwendeten Analysenverfahren</t>
  </si>
  <si>
    <t>Use this file for your result transmissions, please. Fill for this in the file yellow fields deposited out and send back the file afterwards by email to “ergebnisse@lvus.de”. It is important that for the clear allocation of the results to your laboratory in the table "Ergebnisse" (results) your client number and your postal zip code must be entered (both numbers only).</t>
  </si>
  <si>
    <t>§ 64 LFGB Nr. L 17.00-15</t>
  </si>
  <si>
    <t>§ 64 LFGB Nr. L 17.00-15, modifiziert</t>
  </si>
  <si>
    <t>§ 64 LFGB Nr. L 06.00-7</t>
  </si>
  <si>
    <t>§ 64 LFGB Nr. L 06.00-7, modifiziert</t>
  </si>
  <si>
    <t>§ 64 LFGB Nr. L 01.00-60</t>
  </si>
  <si>
    <t>§ 64 LFGB Nr. L 01.00-60, modifiziert</t>
  </si>
  <si>
    <t>Reduktometrie</t>
  </si>
  <si>
    <t>Enzymatisch</t>
  </si>
  <si>
    <t>Mit abnehmenden Gehalten von Analyten in der Probe steigt die über die Horwitzfunktion
berechnete Zielstandardabweichung stark an. So beträgt z.B. die relative Standardabweichung
nach Horwitz 10 % bei einem Analytgehalt von 23 mg/kg und bereits 22,6 % bei einem Analytgehalt von 100 µg/kg.</t>
  </si>
  <si>
    <t xml:space="preserve">Zunächst werden alle mitgeteilten Laborergebnisse berücksichtigt und die darüber berechneten
statistischen Kenndaten für die Parameter aufgeführt. </t>
  </si>
  <si>
    <t>Zur Ermittlung der endgültigen statistischen Kenndaten werden bei allen in den Proben enthaltenen Wirkstoffe Zweitberechnungen durchgeführt. Bei diesen Zweitberechnungen bleiben generell die Ergebnisdaten von allen Laboratorien unberücksichtigt, deren Ergebnisse um mehr als 5 Zielstandardabweichungen (5 Z-Scores) vom Median des Analyten abweichen.</t>
  </si>
  <si>
    <t>check of the e-Mail address</t>
  </si>
  <si>
    <t>result of the control</t>
  </si>
  <si>
    <t>ja / yes</t>
  </si>
  <si>
    <t>nein / no</t>
  </si>
  <si>
    <t>Veraschung nach Vorveraschung im aufgeführten Temperaturbereich</t>
  </si>
  <si>
    <t>Veraschung ohne Vorveraschung im aufgeführten Temperaturbereich</t>
  </si>
  <si>
    <t>Enzymatisch nach r-biopharm/Roche, Best.-Nr. 10 207 748 035</t>
  </si>
  <si>
    <t>Polarimetrie</t>
  </si>
  <si>
    <t>§ 64 LFGB Nr. L 17.00-5</t>
  </si>
  <si>
    <t>§ 64 LFGB Nr. L 17.00-5, modifiziert</t>
  </si>
  <si>
    <t>VO (EG) Nr. 687/2008 vom 18.07.2008</t>
  </si>
  <si>
    <t>LECO TGA</t>
  </si>
  <si>
    <t>Kjeldahl gem. RL 72/199/EWG vom 27.04.72 i. V. m. ICC Standard 105/2 und § 64 LFGB 17.00-15</t>
  </si>
  <si>
    <t>ISO 3093 (auch modifiziert)</t>
  </si>
  <si>
    <t>ICC Nr. 107/1</t>
  </si>
  <si>
    <t>ICC Nr. 107/1, modifiziert</t>
  </si>
  <si>
    <t>In einigen Fällen, z.B. bei Gehalten um 1 % oder 10 %, ist die Vorgabe gültiger Stellen schwierig: Die Ergebnisse „1,06%" und "0,98%" sind vergleichbar, nicht aber „1,1 %“ und „0,98%“. Die Angabe einer zusätzlichen gültigen Stelle beim Beispielwert "1,06" ist hier angebracht.</t>
  </si>
  <si>
    <t>Karl Fischer</t>
  </si>
  <si>
    <t>ICC 104/1</t>
  </si>
  <si>
    <t>Trockenschrank 130 °C ± 2 °C</t>
  </si>
  <si>
    <t>ICC 104/1, modifiziert</t>
  </si>
  <si>
    <t>ISO 1871, auch modifiziert</t>
  </si>
  <si>
    <t>HPLC nach Enzymatik</t>
  </si>
  <si>
    <t>Verordnung (EU) Nr. 118/2010 der Kommission vom 09.02.2010</t>
  </si>
  <si>
    <t>enzymatisch nach Megazyme</t>
  </si>
  <si>
    <t>VO (EG) 1272/2009 vom 11.12.2009</t>
  </si>
  <si>
    <t>DIN ISO/TS 16634-2</t>
  </si>
  <si>
    <t>Feuchtklebergehalt nach ICC 155</t>
  </si>
  <si>
    <t>ICC Nr. 155 (aus dem Glutenindex)</t>
  </si>
  <si>
    <t>ICC Nr. 155 (aus dem Glutenindex), modifiziert</t>
  </si>
  <si>
    <t>Parameter 7</t>
  </si>
  <si>
    <t>Beispiel für die Eingabe von 2 eMail-Adressen:
Example how to type in 2 different e-mail addresses:</t>
  </si>
  <si>
    <t>info@lvus.de; ergebnisse@lvus.de</t>
  </si>
  <si>
    <t>§ 64 LFGB Nr. L 15.00-6</t>
  </si>
  <si>
    <t>§ 64 LFGB Nr. L 15.00-6, modifiziert</t>
  </si>
  <si>
    <t>ICC Standard 167, Dumas</t>
  </si>
  <si>
    <t>SLMB Methode Nr. 467.1 (enzymatisch)</t>
  </si>
  <si>
    <t>EN ISO 2171</t>
  </si>
  <si>
    <t>VDLUFA Bd. III, 7.2.1, polarimetrisch</t>
  </si>
  <si>
    <t>VO (EG) Nr. 152/2009 Anhang III, L vom 27.01.2009</t>
  </si>
  <si>
    <t>§ 64 LFGB Nr. L 15.00-3 (DIN EN ISO 20483)</t>
  </si>
  <si>
    <t>§ 64 LFGB Nr. L 15.00-3 (DIN EN ISO 20483), modifizert</t>
  </si>
  <si>
    <t>Infrarotwaage</t>
  </si>
  <si>
    <t>Rohprotein (N * 6,25)</t>
  </si>
  <si>
    <t>Temperatur 103°C, 3 h</t>
  </si>
  <si>
    <t>VO (EG) Nr. 152/2009 Anhang III i.V. mit DIN EN ISO 10520 (auch modifiziert)</t>
  </si>
  <si>
    <t>VO (EU) Nr. 234/2010 in Verbindung mit § 64 LFBG L16.01-2 und ICC 104 (auch modifiziert)</t>
  </si>
  <si>
    <t>VO (EG) 687/2008 Anhang IV i.V.m. ISO 712 und § 64 LFGB Nr. L 16.01-1</t>
  </si>
  <si>
    <t>Hinweise zum Erfassen und Einsenden der Untersuchungsergebnisse</t>
  </si>
  <si>
    <t xml:space="preserve">Benutzen Sie für die Ergebnisübermittlung diese vordefinierte Tabelle im Excelformat. Die Tabelle steht auch auf unserer Homepage (www.lvus.de) im Bereich „Download“ bereit. </t>
  </si>
  <si>
    <r>
      <t xml:space="preserve">Tragen Sie im </t>
    </r>
    <r>
      <rPr>
        <b/>
        <sz val="11"/>
        <rFont val="Times New Roman"/>
        <family val="1"/>
      </rPr>
      <t>Register „Ergebnisse“</t>
    </r>
    <r>
      <rPr>
        <sz val="11"/>
        <rFont val="Times New Roman"/>
        <family val="1"/>
      </rPr>
      <t xml:space="preserve"> unbedingt Ihre </t>
    </r>
    <r>
      <rPr>
        <b/>
        <sz val="11"/>
        <rFont val="Times New Roman"/>
        <family val="1"/>
      </rPr>
      <t>Kundennummer</t>
    </r>
    <r>
      <rPr>
        <sz val="11"/>
        <rFont val="Times New Roman"/>
        <family val="1"/>
      </rPr>
      <t xml:space="preserve"> und Ihre </t>
    </r>
    <r>
      <rPr>
        <b/>
        <sz val="11"/>
        <rFont val="Times New Roman"/>
        <family val="1"/>
      </rPr>
      <t>Postleitzahl</t>
    </r>
    <r>
      <rPr>
        <sz val="11"/>
        <rFont val="Times New Roman"/>
        <family val="1"/>
      </rPr>
      <t xml:space="preserve"> ein, da darüber die Identifizierung des Einsenders erfolgt. In die beiden Datenfelder „Kundennummer“ und „Postleitzahl“ dürfen nur Ziffern eingegeben werden.</t>
    </r>
  </si>
  <si>
    <t>Die Felder zur Eingabe Ihrer Ergebnisdaten sind nicht mit einer festen Nachkommazahl vordefiniert, um keine Hinweise auf eventuelle Gehalte von Parametern zu geben.</t>
  </si>
  <si>
    <r>
      <t xml:space="preserve">Über Auswahlfelder sind </t>
    </r>
    <r>
      <rPr>
        <b/>
        <sz val="11"/>
        <rFont val="Times New Roman"/>
        <family val="1"/>
      </rPr>
      <t>gängige Untersuchungsverfahren</t>
    </r>
    <r>
      <rPr>
        <sz val="11"/>
        <rFont val="Times New Roman"/>
        <family val="1"/>
      </rPr>
      <t xml:space="preserve"> bereits </t>
    </r>
    <r>
      <rPr>
        <b/>
        <sz val="11"/>
        <rFont val="Times New Roman"/>
        <family val="1"/>
      </rPr>
      <t>vordefiniert,</t>
    </r>
    <r>
      <rPr>
        <sz val="11"/>
        <rFont val="Times New Roman"/>
        <family val="1"/>
      </rPr>
      <t xml:space="preserve"> um das Ausfüllen bei den Untersuchungsverfahren zu erleichtern. Sollten Sie ein nicht aufgeführtes Verfahren anwenden, wählen Sie „sonstiges“ aus und tragen Ihr Verfahren dann ein. Sofern weitere Informationen zur Auswertung nötig sind, werden auch gängige Verfahrensprinzipien und/oder Bezugsquellen kommerziell vertriebener Testsätze in ähnlicher Weise vordefiniert.</t>
    </r>
  </si>
  <si>
    <r>
      <t xml:space="preserve">Da Ihre eMail automatisch weiterverarbeitet wird, dürfen nur innerhalb der Exceltabelle in vordefinierten Bereichen Kommentare oder Hinweise zu den Proben und durchgeführten Untersuchungen enthalten sein (z.B. im </t>
    </r>
    <r>
      <rPr>
        <b/>
        <sz val="11"/>
        <rFont val="Times New Roman"/>
        <family val="1"/>
      </rPr>
      <t>Register „Mitteilungen“</t>
    </r>
    <r>
      <rPr>
        <sz val="11"/>
        <rFont val="Times New Roman"/>
        <family val="1"/>
      </rPr>
      <t>).</t>
    </r>
  </si>
  <si>
    <t>Nach dem Eingang in unserer Mailbox "ergebnisse@lvus.de" erhalten Sie automatisch eine Benachrichtigung/Bestätigung über den Eingang Ihrer eMail.</t>
  </si>
  <si>
    <r>
      <t xml:space="preserve">Eingegangene eMails werden periodisch (ca. alle 10 Minuten) weiterverarbeitet. Enthält Ihre eMail eine von uns vordefinierte Exceltabelle und sind darin alle </t>
    </r>
    <r>
      <rPr>
        <b/>
        <sz val="11"/>
        <rFont val="Times New Roman"/>
        <family val="1"/>
      </rPr>
      <t>Pflichteingaben</t>
    </r>
    <r>
      <rPr>
        <sz val="11"/>
        <rFont val="Times New Roman"/>
        <family val="1"/>
      </rPr>
      <t xml:space="preserve"> </t>
    </r>
    <r>
      <rPr>
        <b/>
        <sz val="11"/>
        <rFont val="Times New Roman"/>
        <family val="1"/>
      </rPr>
      <t>(Kundennummer,</t>
    </r>
    <r>
      <rPr>
        <sz val="11"/>
        <rFont val="Times New Roman"/>
        <family val="1"/>
      </rPr>
      <t xml:space="preserve"> </t>
    </r>
    <r>
      <rPr>
        <b/>
        <sz val="11"/>
        <rFont val="Times New Roman"/>
        <family val="1"/>
      </rPr>
      <t>Postleitzahl,</t>
    </r>
    <r>
      <rPr>
        <sz val="11"/>
        <rFont val="Times New Roman"/>
        <family val="1"/>
      </rPr>
      <t xml:space="preserve"> ggf. </t>
    </r>
    <r>
      <rPr>
        <b/>
        <sz val="11"/>
        <rFont val="Times New Roman"/>
        <family val="1"/>
      </rPr>
      <t>Aktualisierungs-Kennzeichnung</t>
    </r>
    <r>
      <rPr>
        <sz val="11"/>
        <rFont val="Times New Roman"/>
        <family val="1"/>
      </rPr>
      <t xml:space="preserve">) korrekt ausgefüllt, erhalten Sie in einer zweiten eMail Ihre Auswertenummer mitgeteilt. Ansonsten gibt es darin einen Hinweis, warum Ihre Mail nicht verarbeitet werden konnte. Korrigieren/ergänzen Sie in diesen Fällen Ihre Pflichteingabefelder und senden Sie uns Ihre Daten erneut. </t>
    </r>
  </si>
  <si>
    <t>Falls Sie nach einer erfolgreichen Übermittlung Ihrer Ergebnisse noch Fehler feststellen, können Sie bis zur Deadline jederzeit noch überarbeitete (oder auch ergänzte) Ergebnisdateien einsenden. Damit unser System Ihre Datei als Aktualisierung akzeptiert, muss zwingend "ja" bei Aktualisierung im Register „Ergebnisse“ ausgewählt werden. Die überarbeitete Excel¬tabelle muss auch alle bei der Auswertung zu berücksichtigenden Einträge enthalten, da die ursprünglich von Ihnen gesendeten Daten vor der Aktualisierung vollständig gelöscht werden.</t>
  </si>
  <si>
    <t>Senden Sie elektronisch mitgeteilte Ergebnisse nicht noch zusätzlich per Post oder Telefax.</t>
  </si>
  <si>
    <t>Trockenschrank 103°C, über Nacht</t>
  </si>
  <si>
    <t>§ 64 LFGB Nr. L 7.00-2:5 1983-05</t>
  </si>
  <si>
    <t>§ 64 LFGB Nr. L 7.00-2:5 1983-05, modifiziert</t>
  </si>
  <si>
    <t>?</t>
  </si>
  <si>
    <t>DIN EN ISO 2171 - Entwurf</t>
  </si>
  <si>
    <t>DIN EN ISO 712</t>
  </si>
  <si>
    <t>Es wird empfohlen, eine zweite eMail-Adresse in Form eines Funktionspostfaches anzugeben. Dadurch wird sichergestellt, dass die Auswertung auch zugestellt werden kann. Geben Sie hierzu die zweite Adresse getrennt durch ein Semikolon mit nachfolgendem Leerzeichen ein.</t>
  </si>
  <si>
    <t>Kontaktname</t>
  </si>
  <si>
    <t>Mailadresse</t>
  </si>
  <si>
    <t>Zertifikat geeignet</t>
  </si>
  <si>
    <t>Mehl (Weizenmehl)</t>
  </si>
  <si>
    <t>Die Beurteilung der Laborergebnisse erfolgt durch Z-Scores, die möglichst über die Vergleichsstandardabweichung des jeweiligen Standardverfahrens aus einem Normververfahren berechnet werden. Zusätzlich werden für den jeweiligen Analyten Z-Scores über die nach der Horwitz-
funktion ermittelte Zielstandardabweichung sowie über die robusten Standardabweichungen nach Algorithmus A berechnet.</t>
  </si>
  <si>
    <t>Ihre Daten werden wie mitgeteilt zur Auswertung verwendet. 
Selbst offensichtliche Fehler, wie
- Tippfehler,
- Übertragungsfehler in die Ergebniserfassungstabelle,
- Angaben in einer anderen, von der Vorgabe abweichenden Maßeinheit
werden zur Auswertung unverändert, also ohne Änderung übernommen und führen dann zu schlechten Bewertungen.
Daher sollten Sie Ihre Eingaben sorgfältig durchführen und dabei insbesondere auch überprüfen, ob Ihre laborüblichen Maßeinheiten mit denen im Tabellenblatt übereinstimmen.</t>
  </si>
  <si>
    <t>Hinweise zur Signifikanz von Ergebnisangaben</t>
  </si>
  <si>
    <t xml:space="preserve">Die Ergebnisangaben müssen in der/den vorgegebenen Maßeinheiten erfolgen - Ihre Angaben werden ohne Änderungen zur Auswertung verwendet! Zur Vermeidung von Abweichungen durch bereits im Labor vorgenommene Rundungen werden Sie gebeten, bei jedem Parameter eine bestimmte Anzahl signifikanter Ziffern anzugeben (auch wenn auf Grund Ihrer Validierungsdaten diese Genauigkeit von Ihrem Analysenverfahren nicht eingehalten wird). </t>
  </si>
  <si>
    <t>Generell gilt: nach ISO 13528 Abschnitt 4.6 sollen Ergebnisse nicht stärker gerundet werden als dem halben Betrag der Wiederholstandardabweichung entspricht.</t>
  </si>
  <si>
    <r>
      <t>Beispiele zur Ergebnisangabe:</t>
    </r>
    <r>
      <rPr>
        <sz val="12"/>
        <rFont val="Times New Roman"/>
        <family val="1"/>
      </rPr>
      <t xml:space="preserve">
In einer Probe wurde der Gehalt von Mangan bestimmt. Es wurden die aufgeführten rechnerischen Gehalte ermittelt und die Ergebnisangabe soll mit 3 signifikanten Ziffern erfolgen:</t>
    </r>
  </si>
  <si>
    <t>Zur Bestimmung der Parameter sollen zwei vollständig getrennte Analysengänge durch¬geführt werden. Verwenden Sie für die Analysengänge 1 und 2 Probenmaterial aus verschiedenen Probeneinheiten.</t>
  </si>
  <si>
    <r>
      <t xml:space="preserve">Geben Sie im </t>
    </r>
    <r>
      <rPr>
        <b/>
        <sz val="11"/>
        <rFont val="Times New Roman"/>
        <family val="1"/>
      </rPr>
      <t>Register "Kontakt"</t>
    </r>
    <r>
      <rPr>
        <sz val="11"/>
        <rFont val="Times New Roman"/>
        <family val="1"/>
      </rPr>
      <t xml:space="preserve"> den Namen, die eMail-Adresse sowie die Telefonnummer der Kontaktperson an, die wir bei Fragen kontaktieren können. Nach Fertigstellung des Protokolls wird </t>
    </r>
    <r>
      <rPr>
        <b/>
        <sz val="11"/>
        <rFont val="Times New Roman"/>
        <family val="1"/>
      </rPr>
      <t>ausschließlich</t>
    </r>
    <r>
      <rPr>
        <sz val="11"/>
        <rFont val="Times New Roman"/>
        <family val="1"/>
      </rPr>
      <t xml:space="preserve"> an die dort angegebenen eMail-Adressen ein Passwort-freies Protokoll im PDF-Format gesendet. An diese Adressen senden wir auch ein Teilnahmezertifikat.
Daher wäre zu Sicherstellung des Empfangs von Protokoll und Zertifikat die zusätzliche Angabe einer Funktions-e-Mail-Adresse empfohlen.</t>
    </r>
  </si>
  <si>
    <r>
      <rPr>
        <b/>
        <sz val="11"/>
        <rFont val="Times New Roman"/>
        <family val="1"/>
      </rPr>
      <t>Beachten Sie die</t>
    </r>
    <r>
      <rPr>
        <sz val="11"/>
        <rFont val="Times New Roman"/>
        <family val="1"/>
      </rPr>
      <t xml:space="preserve"> Hinweise zu den </t>
    </r>
    <r>
      <rPr>
        <b/>
        <sz val="11"/>
        <rFont val="Times New Roman"/>
        <family val="1"/>
      </rPr>
      <t>gültigen (signifikanten) Ziffern</t>
    </r>
    <r>
      <rPr>
        <sz val="11"/>
        <rFont val="Times New Roman"/>
        <family val="1"/>
      </rPr>
      <t xml:space="preserve"> bei den Parametern. </t>
    </r>
    <r>
      <rPr>
        <b/>
        <sz val="11"/>
        <rFont val="Times New Roman"/>
        <family val="1"/>
      </rPr>
      <t>Die Anzahl der Ziffern ist so zu wählen, dass beide Ergebnisse nur im Ausnahmefall aus iden¬tischen Ziffernfolgen bestehen</t>
    </r>
    <r>
      <rPr>
        <sz val="11"/>
        <rFont val="Times New Roman"/>
        <family val="1"/>
      </rPr>
      <t>. In einigen Fällen, z.B. bei Gehalten um 10 %, ist die Vorgabe gültiger Stellen schwierig: Die Ergebnisse „10,16% und 9,94% sind vergleichbar, nicht aber „10,2%“ und „9,94%“. Die Angabe einer zusätzlichen gültigen Stelle ist hier angebracht.</t>
    </r>
  </si>
  <si>
    <t>In zahlreichen Fällen wird auch nachgefragt, ob Sie streng nach einem Normverfahren arbeiten. Streng bedeutet, dass Sie ohne prüfrelevante Abweichungen arbeiten. Sollte die Abweichung lediglich die untersuchte Matrix sein (z.B. Fisch anstelle von Brühwurst), dann soll dies nicht als Modifikation gekennzeichnet werden.</t>
  </si>
  <si>
    <r>
      <t>Senden Sie</t>
    </r>
    <r>
      <rPr>
        <sz val="11"/>
        <rFont val="Times New Roman"/>
        <family val="1"/>
      </rPr>
      <t xml:space="preserve"> uns die vollständig ausgefüllte Ergebnisdatei als Anlage</t>
    </r>
    <r>
      <rPr>
        <b/>
        <sz val="11"/>
        <rFont val="Times New Roman"/>
        <family val="1"/>
      </rPr>
      <t xml:space="preserve"> im</t>
    </r>
    <r>
      <rPr>
        <sz val="11"/>
        <rFont val="Times New Roman"/>
        <family val="1"/>
      </rPr>
      <t xml:space="preserve"> </t>
    </r>
    <r>
      <rPr>
        <b/>
        <sz val="11"/>
        <rFont val="Times New Roman"/>
        <family val="1"/>
      </rPr>
      <t>Excelformat</t>
    </r>
    <r>
      <rPr>
        <sz val="11"/>
        <rFont val="Times New Roman"/>
        <family val="1"/>
      </rPr>
      <t xml:space="preserve"> per eMail </t>
    </r>
    <r>
      <rPr>
        <b/>
        <sz val="11"/>
        <rFont val="Times New Roman"/>
        <family val="1"/>
      </rPr>
      <t>an</t>
    </r>
    <r>
      <rPr>
        <sz val="11"/>
        <rFont val="Times New Roman"/>
        <family val="1"/>
      </rPr>
      <t xml:space="preserve"> die Adresse „</t>
    </r>
    <r>
      <rPr>
        <b/>
        <sz val="11"/>
        <rFont val="Times New Roman"/>
        <family val="1"/>
      </rPr>
      <t>ergebnisse@lvus.de</t>
    </r>
    <r>
      <rPr>
        <sz val="11"/>
        <rFont val="Times New Roman"/>
        <family val="1"/>
      </rPr>
      <t xml:space="preserve">“. Ihre eMail darf nur eine einzige Anlage enthalten. Ansonsten kann das Mail nicht verarbeitet werden. 
</t>
    </r>
    <r>
      <rPr>
        <i/>
        <sz val="11"/>
        <color theme="0" tint="-0.499984740745262"/>
        <rFont val="Times New Roman"/>
        <family val="1"/>
      </rPr>
      <t>Sofern Ihre internen Da</t>
    </r>
    <r>
      <rPr>
        <sz val="11"/>
        <rFont val="Times New Roman"/>
        <family val="1"/>
      </rPr>
      <t>tenschutzrichtlinien keinen Versand von Daten im xls(x)-Format erlauben, speichern Sie die versandfertige Tabelle und ändern die Dateiendung von ".xls" bzw. ".xlsx" in ".txt". Senden Sie daraufhin die Datei an edv@lvus.de. Ihre Ergebnisse werden von uns der weiteren Bearbeitung zugeführt.</t>
    </r>
  </si>
  <si>
    <r>
      <t xml:space="preserve">Bitte geben Sie den Namen, eMail-Adresse und die Telefonnummer der Person an, die wir bei Rückfragen kontaktieren können.
An die aufgeführte(n) eMailadresse(n) wird das Protokoll als Passwort-freie PDF-Datei  und später auch das Teilnahmezertifikat gesendet. </t>
    </r>
    <r>
      <rPr>
        <b/>
        <sz val="11"/>
        <rFont val="Times New Roman"/>
        <family val="1"/>
      </rPr>
      <t xml:space="preserve">Gedruckte Auswertungen/Zertifikate werden nicht mehr versendet. Geben Sie zur Sicherheit Ihre eMailadresse unten bei eMail-Kontrolle ein. </t>
    </r>
    <r>
      <rPr>
        <b/>
        <sz val="11"/>
        <color rgb="FFFF0000"/>
        <rFont val="Times New Roman"/>
        <family val="1"/>
      </rPr>
      <t>Unser Ergebnisserver akzeptiert Ihre Ergebnisdatei nur, wenn beide eMailadressen übereinstimmen.</t>
    </r>
  </si>
  <si>
    <r>
      <t xml:space="preserve">Please enter the name, email address and telephone number of the person we can contact in case of queries.
The protocol will be sent to the listed email address(es) as a password-free PDF file. </t>
    </r>
    <r>
      <rPr>
        <b/>
        <sz val="11"/>
        <rFont val="Times New Roman"/>
        <family val="1"/>
      </rPr>
      <t xml:space="preserve">Printed reports will no longer be sent. For security reasons, please enter your e-mail address below under e-mail control. </t>
    </r>
    <r>
      <rPr>
        <b/>
        <sz val="11"/>
        <color rgb="FFFF0000"/>
        <rFont val="Times New Roman"/>
        <family val="1"/>
      </rPr>
      <t>Our result server will only accept your result table if the email addresses in both cells match.</t>
    </r>
  </si>
  <si>
    <r>
      <t>Senden Sie</t>
    </r>
    <r>
      <rPr>
        <sz val="11"/>
        <rFont val="Times New Roman"/>
        <family val="1"/>
      </rPr>
      <t xml:space="preserve"> uns die vollständig ausgefüllte Ergebnisdatei als Anlage</t>
    </r>
    <r>
      <rPr>
        <b/>
        <sz val="11"/>
        <rFont val="Times New Roman"/>
        <family val="1"/>
      </rPr>
      <t xml:space="preserve"> im</t>
    </r>
    <r>
      <rPr>
        <sz val="11"/>
        <rFont val="Times New Roman"/>
        <family val="1"/>
      </rPr>
      <t xml:space="preserve"> </t>
    </r>
    <r>
      <rPr>
        <b/>
        <sz val="11"/>
        <rFont val="Times New Roman"/>
        <family val="1"/>
      </rPr>
      <t>Excelformat</t>
    </r>
    <r>
      <rPr>
        <sz val="11"/>
        <rFont val="Times New Roman"/>
        <family val="1"/>
      </rPr>
      <t xml:space="preserve"> per eMail </t>
    </r>
    <r>
      <rPr>
        <b/>
        <sz val="11"/>
        <rFont val="Times New Roman"/>
        <family val="1"/>
      </rPr>
      <t>an</t>
    </r>
    <r>
      <rPr>
        <sz val="11"/>
        <rFont val="Times New Roman"/>
        <family val="1"/>
      </rPr>
      <t xml:space="preserve"> die Adresse „</t>
    </r>
    <r>
      <rPr>
        <b/>
        <sz val="11"/>
        <rFont val="Times New Roman"/>
        <family val="1"/>
      </rPr>
      <t>ergebnisse@lvus.de</t>
    </r>
    <r>
      <rPr>
        <sz val="11"/>
        <rFont val="Times New Roman"/>
        <family val="1"/>
      </rPr>
      <t xml:space="preserve">“. </t>
    </r>
    <r>
      <rPr>
        <b/>
        <sz val="11"/>
        <rFont val="Times New Roman"/>
        <family val="1"/>
      </rPr>
      <t>Ihre eMail darf nur eine einzige Anlage enthalten</t>
    </r>
    <r>
      <rPr>
        <sz val="11"/>
        <rFont val="Times New Roman"/>
        <family val="1"/>
      </rPr>
      <t xml:space="preserve">. Ansonsten kann das Mail nicht verarbeitet werden. 
</t>
    </r>
    <r>
      <rPr>
        <i/>
        <sz val="11"/>
        <color theme="0" tint="-0.499984740745262"/>
        <rFont val="Times New Roman"/>
        <family val="1"/>
      </rPr>
      <t>Sofern Ihre internen Datenschutzrichtlinien keinen Versand von Daten im xls(x)-Format erlauben, speichern Sie die versandfertige Tabelle und ändern die Dateiendung von ".xls" bzw. ".xlsx" in ".txt". Senden Sie daraufhin die Datei an edv@lvus.de. Ihre Ergebnisse werden von uns der weiteren Bearbeitung zugeführt.</t>
    </r>
  </si>
  <si>
    <t>Stärke</t>
  </si>
  <si>
    <t>Trocknungsautomat "prepAsh"  bei  130 +/- 3°C ; 1,5h</t>
  </si>
  <si>
    <t>Spezifischer Drehfaktor bei polarimetischen Verfahren (Grad):</t>
  </si>
  <si>
    <t>You can find illustrated instructions for completing the results recording table at the following link</t>
  </si>
  <si>
    <t>https://lvus.eu/html/pdf/instructions.pdf</t>
  </si>
  <si>
    <r>
      <t xml:space="preserve">Darüber hinaus bleiben bei allen Parametern zusätzlich alle Ergebnisse unberücksichtigt, die um mehr als 50 % vom Median abweichen </t>
    </r>
    <r>
      <rPr>
        <b/>
        <sz val="11"/>
        <rFont val="Times New Roman"/>
        <family val="1"/>
      </rPr>
      <t>und bei denen gleichzeitig</t>
    </r>
    <r>
      <rPr>
        <sz val="11"/>
        <rFont val="Times New Roman"/>
        <family val="1"/>
      </rPr>
      <t xml:space="preserve"> der Betrag des Z-Score größer als 3 ist. Diese Regelung greift bei allen Parametern mit Analytgehalten unter 23 mg/kg.</t>
    </r>
  </si>
  <si>
    <t>Eine bebilderte Anleitung zum Ausfüllen der Ergebniserfassungstabelle finden Sie unter</t>
  </si>
  <si>
    <t xml:space="preserve">dem nachfolgenden Link: </t>
  </si>
  <si>
    <t>https://lvus.de/html/pdf/aprotec.php?file=anleitung.pdf</t>
  </si>
  <si>
    <r>
      <t xml:space="preserve">Geben Sie Ihre Ergebnisse mit den in Spalte 3 aufgeführten </t>
    </r>
    <r>
      <rPr>
        <b/>
        <sz val="12"/>
        <rFont val="Times New Roman"/>
        <family val="1"/>
      </rPr>
      <t>signifikanten Stellen</t>
    </r>
    <r>
      <rPr>
        <sz val="12"/>
        <rFont val="Times New Roman"/>
        <family val="1"/>
      </rPr>
      <t xml:space="preserve"> an. Beispiele hierzu sind in "Signifikanz" enthalten.
Report your results with in column 3 shown </t>
    </r>
    <r>
      <rPr>
        <b/>
        <sz val="12"/>
        <rFont val="Times New Roman"/>
        <family val="1"/>
      </rPr>
      <t>significant numbers</t>
    </r>
    <r>
      <rPr>
        <sz val="12"/>
        <rFont val="Times New Roman"/>
        <family val="1"/>
      </rPr>
      <t xml:space="preserve"> (there are some examples in sheet "significance".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</si>
</sst>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32" x14ac:knownFonts="1">
    <font>
      <sz val="11"/>
      <name val="Times New Roman"/>
    </font>
    <font>
      <u/>
      <sz val="11"/>
      <color indexed="12"/>
      <name val="Times New Roman"/>
      <family val="1"/>
    </font>
    <font>
      <b/>
      <sz val="16"/>
      <name val="Times New Roman"/>
      <family val="1"/>
    </font>
    <font>
      <sz val="16"/>
      <name val="Times New Roman"/>
      <family val="1"/>
    </font>
    <font>
      <sz val="12"/>
      <name val="Times New Roman"/>
      <family val="1"/>
    </font>
    <font>
      <sz val="11"/>
      <name val="Times New Roman"/>
      <family val="1"/>
    </font>
    <font>
      <sz val="14"/>
      <color indexed="12"/>
      <name val="Times New Roman"/>
      <family val="1"/>
    </font>
    <font>
      <sz val="14"/>
      <name val="Times New Roman"/>
      <family val="1"/>
    </font>
    <font>
      <b/>
      <sz val="12"/>
      <name val="Times New Roman"/>
      <family val="1"/>
    </font>
    <font>
      <b/>
      <sz val="14"/>
      <name val="Times New Roman"/>
      <family val="1"/>
    </font>
    <font>
      <sz val="14"/>
      <color indexed="10"/>
      <name val="Times New Roman"/>
      <family val="1"/>
    </font>
    <font>
      <sz val="11"/>
      <color indexed="10"/>
      <name val="Times New Roman"/>
      <family val="1"/>
    </font>
    <font>
      <sz val="8"/>
      <color indexed="81"/>
      <name val="Tahoma"/>
      <family val="2"/>
    </font>
    <font>
      <b/>
      <sz val="8"/>
      <color indexed="81"/>
      <name val="Tahoma"/>
      <family val="2"/>
    </font>
    <font>
      <u/>
      <sz val="12"/>
      <color indexed="12"/>
      <name val="Times New Roman"/>
      <family val="1"/>
    </font>
    <font>
      <b/>
      <sz val="14"/>
      <color indexed="10"/>
      <name val="Times New Roman"/>
      <family val="1"/>
    </font>
    <font>
      <sz val="14"/>
      <color indexed="9"/>
      <name val="Times New Roman"/>
      <family val="1"/>
    </font>
    <font>
      <sz val="11"/>
      <color indexed="9"/>
      <name val="Times New Roman"/>
      <family val="1"/>
    </font>
    <font>
      <sz val="13"/>
      <name val="Times New Roman"/>
      <family val="1"/>
    </font>
    <font>
      <sz val="13"/>
      <color indexed="9"/>
      <name val="Times New Roman"/>
      <family val="1"/>
    </font>
    <font>
      <sz val="12"/>
      <color indexed="12"/>
      <name val="Times New Roman"/>
      <family val="1"/>
    </font>
    <font>
      <b/>
      <sz val="11"/>
      <name val="Times New Roman"/>
      <family val="1"/>
    </font>
    <font>
      <sz val="12"/>
      <color indexed="10"/>
      <name val="Times New Roman"/>
      <family val="1"/>
    </font>
    <font>
      <sz val="9"/>
      <name val="Times New Roman"/>
      <family val="1"/>
    </font>
    <font>
      <i/>
      <vertAlign val="subscript"/>
      <sz val="11"/>
      <name val="Times New Roman"/>
      <family val="1"/>
    </font>
    <font>
      <sz val="11"/>
      <color indexed="12"/>
      <name val="Times New Roman"/>
      <family val="1"/>
    </font>
    <font>
      <sz val="12"/>
      <color indexed="9"/>
      <name val="Times New Roman"/>
      <family val="1"/>
    </font>
    <font>
      <sz val="11"/>
      <color indexed="8"/>
      <name val="Times New Roman"/>
      <family val="1"/>
    </font>
    <font>
      <sz val="11"/>
      <color indexed="8"/>
      <name val="Calibri"/>
      <family val="2"/>
    </font>
    <font>
      <sz val="11"/>
      <color indexed="9"/>
      <name val="Calibri"/>
      <family val="2"/>
    </font>
    <font>
      <i/>
      <sz val="11"/>
      <color theme="0" tint="-0.499984740745262"/>
      <name val="Times New Roman"/>
      <family val="1"/>
    </font>
    <font>
      <b/>
      <sz val="11"/>
      <color rgb="FFFF0000"/>
      <name val="Times New Roman"/>
      <family val="1"/>
    </font>
  </fonts>
  <fills count="19">
    <fill>
      <patternFill patternType="none"/>
    </fill>
    <fill>
      <patternFill patternType="gray125"/>
    </fill>
    <fill>
      <patternFill patternType="solid">
        <fgColor indexed="9"/>
      </patternFill>
    </fill>
    <fill>
      <patternFill patternType="solid">
        <fgColor indexed="47"/>
      </patternFill>
    </fill>
    <fill>
      <patternFill patternType="solid">
        <fgColor indexed="26"/>
      </patternFill>
    </fill>
    <fill>
      <patternFill patternType="solid">
        <fgColor indexed="27"/>
      </patternFill>
    </fill>
    <fill>
      <patternFill patternType="solid">
        <fgColor indexed="22"/>
      </patternFill>
    </fill>
    <fill>
      <patternFill patternType="solid">
        <fgColor indexed="29"/>
      </patternFill>
    </fill>
    <fill>
      <patternFill patternType="solid">
        <fgColor indexed="43"/>
      </patternFill>
    </fill>
    <fill>
      <patternFill patternType="solid">
        <fgColor indexed="44"/>
      </patternFill>
    </fill>
    <fill>
      <patternFill patternType="solid">
        <fgColor indexed="49"/>
      </patternFill>
    </fill>
    <fill>
      <patternFill patternType="solid">
        <fgColor indexed="43"/>
        <bgColor indexed="64"/>
      </patternFill>
    </fill>
    <fill>
      <patternFill patternType="solid">
        <fgColor indexed="9"/>
        <bgColor indexed="64"/>
      </patternFill>
    </fill>
    <fill>
      <patternFill patternType="solid">
        <fgColor indexed="42"/>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rgb="FFCCFFCC"/>
        <bgColor indexed="64"/>
      </patternFill>
    </fill>
    <fill>
      <patternFill patternType="solid">
        <fgColor theme="0"/>
        <bgColor indexed="64"/>
      </patternFill>
    </fill>
    <fill>
      <patternFill patternType="solid">
        <fgColor theme="0"/>
        <bgColor theme="0"/>
      </patternFill>
    </fill>
  </fills>
  <borders count="6">
    <border>
      <left/>
      <right/>
      <top/>
      <bottom/>
      <diagonal/>
    </border>
    <border>
      <left style="thin">
        <color indexed="64"/>
      </left>
      <right style="thin">
        <color indexed="64"/>
      </right>
      <top style="thin">
        <color indexed="64"/>
      </top>
      <bottom style="thin">
        <color indexed="64"/>
      </bottom>
      <diagonal/>
    </border>
    <border>
      <left/>
      <right/>
      <top style="thick">
        <color indexed="17"/>
      </top>
      <bottom style="thin">
        <color indexed="17"/>
      </bottom>
      <diagonal/>
    </border>
    <border>
      <left/>
      <right/>
      <top style="thin">
        <color indexed="17"/>
      </top>
      <bottom/>
      <diagonal/>
    </border>
    <border>
      <left style="thin">
        <color indexed="64"/>
      </left>
      <right style="thin">
        <color indexed="64"/>
      </right>
      <top/>
      <bottom style="thin">
        <color indexed="64"/>
      </bottom>
      <diagonal/>
    </border>
    <border>
      <left/>
      <right/>
      <top/>
      <bottom style="thin">
        <color indexed="64"/>
      </bottom>
      <diagonal/>
    </border>
  </borders>
  <cellStyleXfs count="25">
    <xf numFmtId="0" fontId="0" fillId="0" borderId="0"/>
    <xf numFmtId="0" fontId="28" fillId="2" borderId="0" applyNumberFormat="0" applyBorder="0" applyAlignment="0" applyProtection="0"/>
    <xf numFmtId="0" fontId="28" fillId="3" borderId="0" applyNumberFormat="0" applyBorder="0" applyAlignment="0" applyProtection="0"/>
    <xf numFmtId="0" fontId="28" fillId="4" borderId="0" applyNumberFormat="0" applyBorder="0" applyAlignment="0" applyProtection="0"/>
    <xf numFmtId="0" fontId="28" fillId="2" borderId="0" applyNumberFormat="0" applyBorder="0" applyAlignment="0" applyProtection="0"/>
    <xf numFmtId="0" fontId="28" fillId="5" borderId="0" applyNumberFormat="0" applyBorder="0" applyAlignment="0" applyProtection="0"/>
    <xf numFmtId="0" fontId="28" fillId="3" borderId="0" applyNumberFormat="0" applyBorder="0" applyAlignment="0" applyProtection="0"/>
    <xf numFmtId="0" fontId="28" fillId="6" borderId="0" applyNumberFormat="0" applyBorder="0" applyAlignment="0" applyProtection="0"/>
    <xf numFmtId="0" fontId="28" fillId="7" borderId="0" applyNumberFormat="0" applyBorder="0" applyAlignment="0" applyProtection="0"/>
    <xf numFmtId="0" fontId="28" fillId="8" borderId="0" applyNumberFormat="0" applyBorder="0" applyAlignment="0" applyProtection="0"/>
    <xf numFmtId="0" fontId="28" fillId="6" borderId="0" applyNumberFormat="0" applyBorder="0" applyAlignment="0" applyProtection="0"/>
    <xf numFmtId="0" fontId="28" fillId="9" borderId="0" applyNumberFormat="0" applyBorder="0" applyAlignment="0" applyProtection="0"/>
    <xf numFmtId="0" fontId="28" fillId="3" borderId="0" applyNumberFormat="0" applyBorder="0" applyAlignment="0" applyProtection="0"/>
    <xf numFmtId="0" fontId="29" fillId="10" borderId="0" applyNumberFormat="0" applyBorder="0" applyAlignment="0" applyProtection="0"/>
    <xf numFmtId="0" fontId="29" fillId="7" borderId="0" applyNumberFormat="0" applyBorder="0" applyAlignment="0" applyProtection="0"/>
    <xf numFmtId="0" fontId="29" fillId="8" borderId="0" applyNumberFormat="0" applyBorder="0" applyAlignment="0" applyProtection="0"/>
    <xf numFmtId="0" fontId="29" fillId="6" borderId="0" applyNumberFormat="0" applyBorder="0" applyAlignment="0" applyProtection="0"/>
    <xf numFmtId="0" fontId="29" fillId="10" borderId="0" applyNumberFormat="0" applyBorder="0" applyAlignment="0" applyProtection="0"/>
    <xf numFmtId="0" fontId="29" fillId="3" borderId="0" applyNumberFormat="0" applyBorder="0" applyAlignment="0" applyProtection="0"/>
    <xf numFmtId="0" fontId="1" fillId="0" borderId="0" applyNumberFormat="0" applyFill="0" applyBorder="0" applyAlignment="0" applyProtection="0">
      <alignment vertical="top"/>
      <protection locked="0"/>
    </xf>
    <xf numFmtId="0" fontId="1" fillId="0" borderId="0" applyNumberFormat="0" applyFill="0" applyBorder="0" applyAlignment="0" applyProtection="0">
      <alignment vertical="top"/>
      <protection locked="0"/>
    </xf>
    <xf numFmtId="0" fontId="5" fillId="0" borderId="0"/>
    <xf numFmtId="0" fontId="5" fillId="0" borderId="0"/>
    <xf numFmtId="0" fontId="5" fillId="0" borderId="0"/>
    <xf numFmtId="0" fontId="1" fillId="0" borderId="0" applyNumberFormat="0" applyFill="0" applyBorder="0" applyAlignment="0" applyProtection="0">
      <alignment vertical="top"/>
      <protection locked="0"/>
    </xf>
  </cellStyleXfs>
  <cellXfs count="140">
    <xf numFmtId="0" fontId="0" fillId="0" borderId="0" xfId="0"/>
    <xf numFmtId="0" fontId="4" fillId="0" borderId="0" xfId="0" applyFont="1"/>
    <xf numFmtId="0" fontId="0" fillId="11" borderId="0" xfId="0" applyFill="1"/>
    <xf numFmtId="0" fontId="0" fillId="11" borderId="0" xfId="0" applyFill="1" applyAlignment="1">
      <alignment horizontal="center"/>
    </xf>
    <xf numFmtId="0" fontId="4" fillId="12" borderId="1" xfId="0" applyFont="1" applyFill="1" applyBorder="1" applyAlignment="1">
      <alignment horizontal="center" vertical="top" wrapText="1"/>
    </xf>
    <xf numFmtId="0" fontId="0" fillId="0" borderId="0" xfId="0" applyProtection="1">
      <protection locked="0"/>
    </xf>
    <xf numFmtId="0" fontId="2" fillId="0" borderId="0" xfId="0" applyFont="1" applyProtection="1">
      <protection hidden="1"/>
    </xf>
    <xf numFmtId="0" fontId="3" fillId="0" borderId="0" xfId="0" applyFont="1" applyProtection="1">
      <protection hidden="1"/>
    </xf>
    <xf numFmtId="0" fontId="7" fillId="0" borderId="0" xfId="0" applyFont="1" applyProtection="1">
      <protection hidden="1"/>
    </xf>
    <xf numFmtId="0" fontId="6" fillId="0" borderId="0" xfId="0" applyFont="1" applyProtection="1">
      <protection hidden="1"/>
    </xf>
    <xf numFmtId="0" fontId="0" fillId="0" borderId="0" xfId="0" applyProtection="1">
      <protection hidden="1"/>
    </xf>
    <xf numFmtId="0" fontId="10" fillId="0" borderId="0" xfId="0" applyFont="1" applyProtection="1">
      <protection hidden="1"/>
    </xf>
    <xf numFmtId="0" fontId="9" fillId="0" borderId="0" xfId="0" applyFont="1" applyProtection="1">
      <protection hidden="1"/>
    </xf>
    <xf numFmtId="14" fontId="15" fillId="0" borderId="0" xfId="0" applyNumberFormat="1" applyFont="1" applyAlignment="1" applyProtection="1">
      <alignment horizontal="left"/>
      <protection hidden="1"/>
    </xf>
    <xf numFmtId="0" fontId="7" fillId="0" borderId="0" xfId="0" applyFont="1" applyAlignment="1" applyProtection="1">
      <alignment vertical="center"/>
      <protection hidden="1"/>
    </xf>
    <xf numFmtId="0" fontId="0" fillId="0" borderId="0" xfId="0" applyAlignment="1" applyProtection="1">
      <alignment vertical="center"/>
      <protection hidden="1"/>
    </xf>
    <xf numFmtId="0" fontId="11" fillId="13" borderId="0" xfId="0" applyFont="1" applyFill="1" applyAlignment="1" applyProtection="1">
      <alignment vertical="center"/>
      <protection hidden="1"/>
    </xf>
    <xf numFmtId="0" fontId="7" fillId="11" borderId="0" xfId="0" applyFont="1" applyFill="1" applyProtection="1">
      <protection hidden="1"/>
    </xf>
    <xf numFmtId="0" fontId="5" fillId="0" borderId="0" xfId="0" applyFont="1" applyProtection="1">
      <protection hidden="1"/>
    </xf>
    <xf numFmtId="0" fontId="5" fillId="0" borderId="2" xfId="0" applyFont="1" applyBorder="1" applyAlignment="1" applyProtection="1">
      <alignment horizontal="justify" vertical="top" wrapText="1"/>
      <protection hidden="1"/>
    </xf>
    <xf numFmtId="0" fontId="5" fillId="0" borderId="0" xfId="0" applyFont="1" applyAlignment="1" applyProtection="1">
      <alignment horizontal="justify" vertical="top" wrapText="1"/>
      <protection hidden="1"/>
    </xf>
    <xf numFmtId="0" fontId="5" fillId="0" borderId="3" xfId="0" applyFont="1" applyBorder="1" applyAlignment="1" applyProtection="1">
      <alignment wrapText="1"/>
      <protection hidden="1"/>
    </xf>
    <xf numFmtId="0" fontId="5" fillId="0" borderId="0" xfId="0" applyFont="1" applyProtection="1">
      <protection locked="0" hidden="1"/>
    </xf>
    <xf numFmtId="0" fontId="5" fillId="0" borderId="4" xfId="0" applyFont="1" applyBorder="1" applyAlignment="1">
      <alignment vertical="top" wrapText="1"/>
    </xf>
    <xf numFmtId="0" fontId="18" fillId="0" borderId="0" xfId="0" applyFont="1" applyProtection="1">
      <protection hidden="1"/>
    </xf>
    <xf numFmtId="0" fontId="18" fillId="0" borderId="0" xfId="0" applyFont="1" applyAlignment="1" applyProtection="1">
      <alignment wrapText="1"/>
      <protection hidden="1"/>
    </xf>
    <xf numFmtId="0" fontId="18" fillId="0" borderId="0" xfId="0" applyFont="1" applyAlignment="1" applyProtection="1">
      <alignment horizontal="left" wrapText="1"/>
      <protection hidden="1"/>
    </xf>
    <xf numFmtId="0" fontId="18" fillId="0" borderId="0" xfId="0" applyFont="1" applyAlignment="1">
      <alignment vertical="center" wrapText="1"/>
    </xf>
    <xf numFmtId="0" fontId="18" fillId="0" borderId="0" xfId="0" applyFont="1" applyAlignment="1" applyProtection="1">
      <alignment horizontal="center"/>
      <protection hidden="1"/>
    </xf>
    <xf numFmtId="0" fontId="19" fillId="0" borderId="0" xfId="0" applyFont="1" applyAlignment="1" applyProtection="1">
      <alignment horizontal="center"/>
      <protection hidden="1"/>
    </xf>
    <xf numFmtId="0" fontId="20" fillId="0" borderId="0" xfId="0" applyFont="1" applyProtection="1">
      <protection hidden="1"/>
    </xf>
    <xf numFmtId="0" fontId="16" fillId="0" borderId="0" xfId="0" applyFont="1" applyProtection="1">
      <protection hidden="1"/>
    </xf>
    <xf numFmtId="0" fontId="5" fillId="0" borderId="4" xfId="0" applyFont="1" applyBorder="1" applyAlignment="1" applyProtection="1">
      <alignment vertical="top" wrapText="1"/>
      <protection hidden="1"/>
    </xf>
    <xf numFmtId="0" fontId="5" fillId="0" borderId="0" xfId="0" applyFont="1" applyAlignment="1" applyProtection="1">
      <alignment wrapText="1"/>
      <protection hidden="1"/>
    </xf>
    <xf numFmtId="49" fontId="0" fillId="11" borderId="0" xfId="0" applyNumberFormat="1" applyFill="1" applyAlignment="1">
      <alignment horizontal="center"/>
    </xf>
    <xf numFmtId="0" fontId="18" fillId="0" borderId="0" xfId="0" applyFont="1" applyAlignment="1" applyProtection="1">
      <alignment horizontal="center" vertical="center"/>
      <protection hidden="1"/>
    </xf>
    <xf numFmtId="0" fontId="18" fillId="0" borderId="0" xfId="0" applyFont="1" applyAlignment="1" applyProtection="1">
      <alignment vertical="center"/>
      <protection hidden="1"/>
    </xf>
    <xf numFmtId="0" fontId="18" fillId="0" borderId="0" xfId="0" applyFont="1" applyAlignment="1">
      <alignment horizontal="left" wrapText="1"/>
    </xf>
    <xf numFmtId="0" fontId="18" fillId="0" borderId="0" xfId="0" applyFont="1" applyAlignment="1" applyProtection="1">
      <alignment horizontal="left" vertical="center"/>
      <protection hidden="1"/>
    </xf>
    <xf numFmtId="14" fontId="0" fillId="11" borderId="0" xfId="0" applyNumberFormat="1" applyFill="1" applyAlignment="1">
      <alignment horizontal="center"/>
    </xf>
    <xf numFmtId="0" fontId="8" fillId="0" borderId="0" xfId="0" applyFont="1" applyAlignment="1">
      <alignment vertical="center"/>
    </xf>
    <xf numFmtId="0" fontId="0" fillId="0" borderId="0" xfId="0" applyAlignment="1">
      <alignment vertical="center"/>
    </xf>
    <xf numFmtId="0" fontId="21" fillId="0" borderId="0" xfId="0" applyFont="1" applyAlignment="1">
      <alignment vertical="center"/>
    </xf>
    <xf numFmtId="0" fontId="11" fillId="0" borderId="0" xfId="0" applyFont="1" applyAlignment="1">
      <alignment vertical="center"/>
    </xf>
    <xf numFmtId="2" fontId="22" fillId="12" borderId="1" xfId="0" applyNumberFormat="1" applyFont="1" applyFill="1" applyBorder="1" applyAlignment="1">
      <alignment horizontal="center" vertical="top" wrapText="1"/>
    </xf>
    <xf numFmtId="0" fontId="5" fillId="13" borderId="1" xfId="0" applyFont="1" applyFill="1" applyBorder="1" applyAlignment="1">
      <alignment horizontal="left" vertical="top" wrapText="1"/>
    </xf>
    <xf numFmtId="0" fontId="22" fillId="0" borderId="0" xfId="0" applyFont="1" applyAlignment="1" applyProtection="1">
      <alignment vertical="center"/>
      <protection hidden="1"/>
    </xf>
    <xf numFmtId="0" fontId="19" fillId="0" borderId="0" xfId="0" applyFont="1" applyAlignment="1" applyProtection="1">
      <alignment horizontal="center" vertical="center"/>
      <protection hidden="1"/>
    </xf>
    <xf numFmtId="0" fontId="5" fillId="0" borderId="3" xfId="0" applyFont="1" applyBorder="1" applyAlignment="1">
      <alignment horizontal="justify" vertical="top" wrapText="1"/>
    </xf>
    <xf numFmtId="0" fontId="5" fillId="0" borderId="0" xfId="0" applyFont="1" applyAlignment="1">
      <alignment horizontal="justify" vertical="top" wrapText="1"/>
    </xf>
    <xf numFmtId="0" fontId="5" fillId="0" borderId="0" xfId="0" applyFont="1"/>
    <xf numFmtId="0" fontId="5" fillId="0" borderId="0" xfId="0" applyFont="1" applyAlignment="1" applyProtection="1">
      <alignment horizontal="left" wrapText="1"/>
      <protection hidden="1"/>
    </xf>
    <xf numFmtId="0" fontId="21" fillId="0" borderId="0" xfId="0" applyFont="1"/>
    <xf numFmtId="0" fontId="17" fillId="0" borderId="0" xfId="0" applyFont="1" applyAlignment="1" applyProtection="1">
      <alignment vertical="center"/>
      <protection hidden="1"/>
    </xf>
    <xf numFmtId="0" fontId="23" fillId="12" borderId="0" xfId="0" applyFont="1" applyFill="1" applyAlignment="1" applyProtection="1">
      <alignment vertical="center"/>
      <protection hidden="1"/>
    </xf>
    <xf numFmtId="0" fontId="26" fillId="0" borderId="0" xfId="0" applyFont="1" applyProtection="1">
      <protection hidden="1"/>
    </xf>
    <xf numFmtId="0" fontId="7" fillId="13" borderId="0" xfId="0" applyFont="1" applyFill="1" applyProtection="1">
      <protection hidden="1"/>
    </xf>
    <xf numFmtId="0" fontId="5" fillId="0" borderId="0" xfId="0" applyFont="1" applyAlignment="1" applyProtection="1">
      <alignment horizontal="left"/>
      <protection hidden="1"/>
    </xf>
    <xf numFmtId="0" fontId="5" fillId="0" borderId="2" xfId="0" applyFont="1" applyBorder="1" applyAlignment="1" applyProtection="1">
      <alignment horizontal="left" vertical="top" wrapText="1"/>
      <protection hidden="1"/>
    </xf>
    <xf numFmtId="0" fontId="5" fillId="0" borderId="3" xfId="0" applyFont="1" applyBorder="1" applyAlignment="1">
      <alignment horizontal="left" vertical="top" wrapText="1"/>
    </xf>
    <xf numFmtId="0" fontId="5" fillId="0" borderId="0" xfId="0" applyFont="1" applyAlignment="1">
      <alignment horizontal="left" vertical="top" wrapText="1"/>
    </xf>
    <xf numFmtId="0" fontId="5" fillId="0" borderId="0" xfId="0" applyFont="1" applyAlignment="1" applyProtection="1">
      <alignment horizontal="left" vertical="top" wrapText="1"/>
      <protection hidden="1"/>
    </xf>
    <xf numFmtId="0" fontId="27" fillId="0" borderId="0" xfId="0" applyFont="1" applyAlignment="1">
      <alignment horizontal="left" vertical="center"/>
    </xf>
    <xf numFmtId="0" fontId="25" fillId="0" borderId="0" xfId="0" applyFont="1" applyAlignment="1">
      <alignment horizontal="left" vertical="center" wrapText="1"/>
    </xf>
    <xf numFmtId="0" fontId="25" fillId="0" borderId="0" xfId="0" applyFont="1" applyAlignment="1">
      <alignment horizontal="left" vertical="center"/>
    </xf>
    <xf numFmtId="0" fontId="0" fillId="12" borderId="0" xfId="0" applyFill="1"/>
    <xf numFmtId="49" fontId="1" fillId="11" borderId="0" xfId="19" applyNumberFormat="1" applyFill="1" applyAlignment="1" applyProtection="1">
      <alignment vertical="center"/>
      <protection locked="0"/>
    </xf>
    <xf numFmtId="49" fontId="4" fillId="11" borderId="0" xfId="0" applyNumberFormat="1" applyFont="1" applyFill="1" applyAlignment="1" applyProtection="1">
      <alignment horizontal="right"/>
      <protection locked="0"/>
    </xf>
    <xf numFmtId="0" fontId="5" fillId="14" borderId="0" xfId="0" applyFont="1" applyFill="1" applyAlignment="1">
      <alignment vertical="center"/>
    </xf>
    <xf numFmtId="0" fontId="5" fillId="15" borderId="0" xfId="0" applyFont="1" applyFill="1" applyAlignment="1">
      <alignment horizontal="left" vertical="center"/>
    </xf>
    <xf numFmtId="49" fontId="5" fillId="11" borderId="0" xfId="0" applyNumberFormat="1" applyFont="1" applyFill="1" applyAlignment="1">
      <alignment horizontal="center"/>
    </xf>
    <xf numFmtId="0" fontId="5" fillId="0" borderId="0" xfId="23" applyAlignment="1">
      <alignment vertical="center"/>
    </xf>
    <xf numFmtId="0" fontId="5" fillId="0" borderId="0" xfId="23"/>
    <xf numFmtId="0" fontId="8" fillId="0" borderId="0" xfId="23" applyFont="1" applyAlignment="1">
      <alignment vertical="center"/>
    </xf>
    <xf numFmtId="0" fontId="4" fillId="0" borderId="0" xfId="23" applyFont="1" applyAlignment="1">
      <alignment vertical="center"/>
    </xf>
    <xf numFmtId="0" fontId="4" fillId="0" borderId="0" xfId="23" applyFont="1"/>
    <xf numFmtId="0" fontId="4" fillId="12" borderId="0" xfId="23" applyFont="1" applyFill="1"/>
    <xf numFmtId="0" fontId="4" fillId="12" borderId="0" xfId="23" applyFont="1" applyFill="1" applyAlignment="1">
      <alignment vertical="center"/>
    </xf>
    <xf numFmtId="0" fontId="14" fillId="12" borderId="0" xfId="24" applyFont="1" applyFill="1" applyAlignment="1" applyProtection="1">
      <alignment horizontal="justify" vertical="center"/>
    </xf>
    <xf numFmtId="0" fontId="4" fillId="12" borderId="1" xfId="23" applyFont="1" applyFill="1" applyBorder="1" applyAlignment="1">
      <alignment horizontal="left" vertical="top" wrapText="1"/>
    </xf>
    <xf numFmtId="0" fontId="4" fillId="12" borderId="1" xfId="23" applyFont="1" applyFill="1" applyBorder="1" applyAlignment="1">
      <alignment horizontal="center" vertical="top" wrapText="1"/>
    </xf>
    <xf numFmtId="2" fontId="22" fillId="12" borderId="1" xfId="23" applyNumberFormat="1" applyFont="1" applyFill="1" applyBorder="1" applyAlignment="1">
      <alignment horizontal="center" vertical="top" wrapText="1"/>
    </xf>
    <xf numFmtId="164" fontId="22" fillId="12" borderId="1" xfId="23" applyNumberFormat="1" applyFont="1" applyFill="1" applyBorder="1" applyAlignment="1">
      <alignment horizontal="center" vertical="top" wrapText="1"/>
    </xf>
    <xf numFmtId="0" fontId="5" fillId="12" borderId="0" xfId="23" applyFill="1" applyAlignment="1">
      <alignment vertical="center"/>
    </xf>
    <xf numFmtId="0" fontId="5" fillId="12" borderId="0" xfId="23" applyFill="1"/>
    <xf numFmtId="0" fontId="5" fillId="17" borderId="0" xfId="21" applyFill="1"/>
    <xf numFmtId="0" fontId="5" fillId="0" borderId="0" xfId="21"/>
    <xf numFmtId="0" fontId="5" fillId="18" borderId="0" xfId="21" applyFill="1"/>
    <xf numFmtId="0" fontId="1" fillId="0" borderId="0" xfId="19" applyAlignment="1" applyProtection="1">
      <alignment vertical="center"/>
    </xf>
    <xf numFmtId="0" fontId="5" fillId="17" borderId="0" xfId="23" applyFill="1"/>
    <xf numFmtId="0" fontId="5" fillId="18" borderId="0" xfId="23" applyFill="1"/>
    <xf numFmtId="0" fontId="5" fillId="15" borderId="0" xfId="0" applyFont="1" applyFill="1" applyAlignment="1">
      <alignment horizontal="left" vertical="center" wrapText="1"/>
    </xf>
    <xf numFmtId="0" fontId="5" fillId="15" borderId="0" xfId="0" applyFont="1" applyFill="1" applyAlignment="1">
      <alignment horizontal="left" vertical="center"/>
    </xf>
    <xf numFmtId="0" fontId="0" fillId="0" borderId="0" xfId="0" applyAlignment="1">
      <alignment horizontal="left" vertical="center"/>
    </xf>
    <xf numFmtId="0" fontId="5" fillId="14" borderId="0" xfId="0" applyFont="1" applyFill="1" applyAlignment="1">
      <alignment horizontal="left" vertical="center" wrapText="1"/>
    </xf>
    <xf numFmtId="0" fontId="5" fillId="14" borderId="0" xfId="0" applyFont="1" applyFill="1" applyAlignment="1">
      <alignment horizontal="left" vertical="center"/>
    </xf>
    <xf numFmtId="0" fontId="21" fillId="15" borderId="0" xfId="23" applyFont="1" applyFill="1" applyAlignment="1">
      <alignment horizontal="left" vertical="center" wrapText="1"/>
    </xf>
    <xf numFmtId="0" fontId="5" fillId="0" borderId="5" xfId="0" applyFont="1" applyBorder="1" applyAlignment="1">
      <alignment horizontal="left" wrapText="1"/>
    </xf>
    <xf numFmtId="0" fontId="5" fillId="0" borderId="5" xfId="0" applyFont="1" applyBorder="1" applyAlignment="1">
      <alignment horizontal="left"/>
    </xf>
    <xf numFmtId="0" fontId="8" fillId="0" borderId="0" xfId="0" applyFont="1" applyAlignment="1">
      <alignment horizontal="left" wrapText="1"/>
    </xf>
    <xf numFmtId="0" fontId="8" fillId="0" borderId="0" xfId="0" applyFont="1" applyAlignment="1">
      <alignment horizontal="left"/>
    </xf>
    <xf numFmtId="0" fontId="5" fillId="0" borderId="0" xfId="0" applyFont="1" applyAlignment="1">
      <alignment horizontal="left" wrapText="1"/>
    </xf>
    <xf numFmtId="0" fontId="5" fillId="0" borderId="0" xfId="0" applyFont="1" applyAlignment="1">
      <alignment horizontal="left"/>
    </xf>
    <xf numFmtId="0" fontId="9" fillId="0" borderId="0" xfId="0" applyFont="1" applyAlignment="1">
      <alignment horizontal="left" wrapText="1"/>
    </xf>
    <xf numFmtId="0" fontId="5" fillId="0" borderId="0" xfId="23" applyAlignment="1">
      <alignment horizontal="left" vertical="center" wrapText="1"/>
    </xf>
    <xf numFmtId="0" fontId="5" fillId="0" borderId="0" xfId="23" applyAlignment="1">
      <alignment horizontal="left" vertical="center"/>
    </xf>
    <xf numFmtId="0" fontId="8" fillId="0" borderId="0" xfId="23" applyFont="1" applyAlignment="1">
      <alignment horizontal="left" vertical="center"/>
    </xf>
    <xf numFmtId="0" fontId="4" fillId="0" borderId="0" xfId="23" applyFont="1" applyAlignment="1">
      <alignment horizontal="left" vertical="center" wrapText="1"/>
    </xf>
    <xf numFmtId="0" fontId="4" fillId="0" borderId="0" xfId="23" applyFont="1" applyAlignment="1">
      <alignment horizontal="left" vertical="center"/>
    </xf>
    <xf numFmtId="0" fontId="4" fillId="0" borderId="0" xfId="23" applyFont="1" applyAlignment="1">
      <alignment horizontal="left"/>
    </xf>
    <xf numFmtId="0" fontId="8" fillId="12" borderId="0" xfId="23" applyFont="1" applyFill="1" applyAlignment="1">
      <alignment horizontal="left"/>
    </xf>
    <xf numFmtId="0" fontId="8" fillId="12" borderId="5" xfId="23" applyFont="1" applyFill="1" applyBorder="1" applyAlignment="1">
      <alignment horizontal="left" vertical="center" wrapText="1"/>
    </xf>
    <xf numFmtId="0" fontId="4" fillId="12" borderId="5" xfId="23" applyFont="1" applyFill="1" applyBorder="1" applyAlignment="1">
      <alignment horizontal="left" vertical="center"/>
    </xf>
    <xf numFmtId="0" fontId="4" fillId="12" borderId="0" xfId="23" applyFont="1" applyFill="1" applyAlignment="1">
      <alignment horizontal="left" vertical="center"/>
    </xf>
    <xf numFmtId="0" fontId="4" fillId="12" borderId="0" xfId="23" applyFont="1" applyFill="1" applyAlignment="1">
      <alignment horizontal="left" wrapText="1"/>
    </xf>
    <xf numFmtId="0" fontId="4" fillId="12" borderId="0" xfId="23" applyFont="1" applyFill="1" applyAlignment="1">
      <alignment horizontal="left"/>
    </xf>
    <xf numFmtId="0" fontId="5" fillId="12" borderId="0" xfId="23" applyFill="1" applyAlignment="1">
      <alignment horizontal="left" vertical="center" wrapText="1"/>
    </xf>
    <xf numFmtId="0" fontId="9" fillId="0" borderId="0" xfId="23" applyFont="1" applyAlignment="1">
      <alignment horizontal="left" vertical="center"/>
    </xf>
    <xf numFmtId="0" fontId="21" fillId="12" borderId="0" xfId="23" applyFont="1" applyFill="1" applyAlignment="1">
      <alignment horizontal="left" vertical="center" wrapText="1"/>
    </xf>
    <xf numFmtId="0" fontId="5" fillId="12" borderId="0" xfId="23" applyFill="1" applyAlignment="1">
      <alignment horizontal="left" wrapText="1"/>
    </xf>
    <xf numFmtId="0" fontId="4" fillId="13" borderId="0" xfId="0" applyFont="1" applyFill="1" applyAlignment="1" applyProtection="1">
      <alignment vertical="center" wrapText="1"/>
      <protection locked="0"/>
    </xf>
    <xf numFmtId="0" fontId="0" fillId="13" borderId="0" xfId="0" applyFill="1" applyAlignment="1" applyProtection="1">
      <alignment horizontal="center" vertical="center"/>
      <protection hidden="1"/>
    </xf>
    <xf numFmtId="0" fontId="0" fillId="13" borderId="0" xfId="0" applyFill="1" applyAlignment="1" applyProtection="1">
      <alignment horizontal="left" vertical="center"/>
      <protection hidden="1"/>
    </xf>
    <xf numFmtId="0" fontId="0" fillId="13" borderId="0" xfId="0" applyFill="1" applyAlignment="1" applyProtection="1">
      <alignment vertical="center" wrapText="1"/>
      <protection locked="0"/>
    </xf>
    <xf numFmtId="0" fontId="0" fillId="13" borderId="0" xfId="0" applyFill="1" applyAlignment="1" applyProtection="1">
      <alignment horizontal="center" vertical="center" wrapText="1"/>
      <protection hidden="1"/>
    </xf>
    <xf numFmtId="0" fontId="5" fillId="16" borderId="0" xfId="0" applyFont="1" applyFill="1" applyAlignment="1" applyProtection="1">
      <alignment horizontal="left" vertical="center"/>
      <protection hidden="1"/>
    </xf>
    <xf numFmtId="0" fontId="18" fillId="16" borderId="0" xfId="0" applyFont="1" applyFill="1" applyAlignment="1" applyProtection="1">
      <alignment horizontal="left" vertical="center"/>
      <protection locked="0"/>
    </xf>
    <xf numFmtId="0" fontId="23" fillId="0" borderId="0" xfId="0" applyFont="1" applyAlignment="1" applyProtection="1">
      <alignment horizontal="left" vertical="center" wrapText="1"/>
      <protection hidden="1"/>
    </xf>
    <xf numFmtId="0" fontId="4" fillId="0" borderId="0" xfId="0" applyFont="1" applyAlignment="1" applyProtection="1">
      <alignment horizontal="left" vertical="center" wrapText="1"/>
      <protection hidden="1"/>
    </xf>
    <xf numFmtId="0" fontId="5" fillId="13" borderId="0" xfId="0" applyFont="1" applyFill="1" applyAlignment="1" applyProtection="1">
      <alignment vertical="center" wrapText="1"/>
      <protection locked="0"/>
    </xf>
    <xf numFmtId="0" fontId="5" fillId="13" borderId="0" xfId="0" applyFont="1" applyFill="1" applyAlignment="1" applyProtection="1">
      <alignment horizontal="center" vertical="center"/>
      <protection hidden="1"/>
    </xf>
    <xf numFmtId="0" fontId="22" fillId="0" borderId="0" xfId="0" applyFont="1" applyAlignment="1" applyProtection="1">
      <alignment horizontal="left" vertical="center" wrapText="1"/>
      <protection hidden="1"/>
    </xf>
    <xf numFmtId="0" fontId="18" fillId="0" borderId="0" xfId="0" applyFont="1" applyAlignment="1">
      <alignment vertical="center" wrapText="1"/>
    </xf>
    <xf numFmtId="0" fontId="4" fillId="11" borderId="0" xfId="0" applyFont="1" applyFill="1" applyAlignment="1" applyProtection="1">
      <alignment horizontal="left"/>
      <protection locked="0"/>
    </xf>
    <xf numFmtId="0" fontId="4" fillId="0" borderId="0" xfId="0" applyFont="1" applyAlignment="1">
      <alignment vertical="center" wrapText="1"/>
    </xf>
    <xf numFmtId="0" fontId="4" fillId="0" borderId="0" xfId="0" applyFont="1" applyAlignment="1" applyProtection="1">
      <alignment horizontal="center" vertical="center"/>
      <protection hidden="1"/>
    </xf>
    <xf numFmtId="49" fontId="4" fillId="11" borderId="0" xfId="0" applyNumberFormat="1" applyFont="1" applyFill="1" applyAlignment="1" applyProtection="1">
      <alignment vertical="center"/>
      <protection locked="0"/>
    </xf>
    <xf numFmtId="0" fontId="4" fillId="13" borderId="0" xfId="0" applyFont="1" applyFill="1" applyAlignment="1" applyProtection="1">
      <alignment vertical="center" wrapText="1"/>
      <protection hidden="1"/>
    </xf>
    <xf numFmtId="0" fontId="5" fillId="0" borderId="0" xfId="0" applyFont="1" applyAlignment="1" applyProtection="1">
      <alignment vertical="top"/>
      <protection hidden="1"/>
    </xf>
    <xf numFmtId="49" fontId="5" fillId="11" borderId="0" xfId="0" applyNumberFormat="1" applyFont="1" applyFill="1" applyAlignment="1" applyProtection="1">
      <alignment vertical="center"/>
      <protection locked="0"/>
    </xf>
  </cellXfs>
  <cellStyles count="25">
    <cellStyle name="20% - Akzent1" xfId="1" xr:uid="{00000000-0005-0000-0000-000000000000}"/>
    <cellStyle name="20% - Akzent2" xfId="2" xr:uid="{00000000-0005-0000-0000-000001000000}"/>
    <cellStyle name="20% - Akzent3" xfId="3" xr:uid="{00000000-0005-0000-0000-000002000000}"/>
    <cellStyle name="20% - Akzent4" xfId="4" xr:uid="{00000000-0005-0000-0000-000003000000}"/>
    <cellStyle name="20% - Akzent5" xfId="5" xr:uid="{00000000-0005-0000-0000-000004000000}"/>
    <cellStyle name="20% - Akzent6" xfId="6" xr:uid="{00000000-0005-0000-0000-000005000000}"/>
    <cellStyle name="40% - Akzent1" xfId="7" xr:uid="{00000000-0005-0000-0000-000006000000}"/>
    <cellStyle name="40% - Akzent2" xfId="8" xr:uid="{00000000-0005-0000-0000-000007000000}"/>
    <cellStyle name="40% - Akzent3" xfId="9" xr:uid="{00000000-0005-0000-0000-000008000000}"/>
    <cellStyle name="40% - Akzent4" xfId="10" xr:uid="{00000000-0005-0000-0000-000009000000}"/>
    <cellStyle name="40% - Akzent5" xfId="11" xr:uid="{00000000-0005-0000-0000-00000A000000}"/>
    <cellStyle name="40% - Akzent6" xfId="12" xr:uid="{00000000-0005-0000-0000-00000B000000}"/>
    <cellStyle name="60% - Akzent1" xfId="13" xr:uid="{00000000-0005-0000-0000-00000C000000}"/>
    <cellStyle name="60% - Akzent2" xfId="14" xr:uid="{00000000-0005-0000-0000-00000D000000}"/>
    <cellStyle name="60% - Akzent3" xfId="15" xr:uid="{00000000-0005-0000-0000-00000E000000}"/>
    <cellStyle name="60% - Akzent4" xfId="16" xr:uid="{00000000-0005-0000-0000-00000F000000}"/>
    <cellStyle name="60% - Akzent5" xfId="17" xr:uid="{00000000-0005-0000-0000-000010000000}"/>
    <cellStyle name="60% - Akzent6" xfId="18" xr:uid="{00000000-0005-0000-0000-000011000000}"/>
    <cellStyle name="Hyperlink 2" xfId="20" xr:uid="{00000000-0005-0000-0000-000013000000}"/>
    <cellStyle name="Link" xfId="19" builtinId="8"/>
    <cellStyle name="Link 2" xfId="24" xr:uid="{55B87DD7-216C-4F89-8E59-45F92E6768B6}"/>
    <cellStyle name="Standard" xfId="0" builtinId="0"/>
    <cellStyle name="Standard 2" xfId="21" xr:uid="{00000000-0005-0000-0000-000015000000}"/>
    <cellStyle name="Standard 2 2 2" xfId="23" xr:uid="{CC8D1993-5BF5-4CD8-8A71-71ADAD44632A}"/>
    <cellStyle name="Standard 3" xfId="22" xr:uid="{00000000-0005-0000-0000-000016000000}"/>
  </cellStyles>
  <dxfs count="24">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strike val="0"/>
        <color auto="1"/>
      </font>
      <fill>
        <patternFill>
          <fgColor rgb="FFCCFFCC"/>
          <bgColor rgb="FFFFFFCC"/>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strike val="0"/>
        <color indexed="9"/>
      </font>
    </dxf>
    <dxf>
      <font>
        <condense val="0"/>
        <extend val="0"/>
        <color indexed="9"/>
      </font>
    </dxf>
    <dxf>
      <font>
        <condense val="0"/>
        <extend val="0"/>
        <color indexed="9"/>
      </font>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ont>
        <condense val="0"/>
        <extend val="0"/>
        <color auto="1"/>
      </font>
      <fill>
        <patternFill>
          <bgColor indexed="43"/>
        </patternFill>
      </fill>
    </dxf>
    <dxf>
      <fill>
        <patternFill>
          <bgColor indexed="43"/>
        </patternFill>
      </fill>
    </dxf>
    <dxf>
      <fill>
        <patternFill>
          <bgColor indexed="43"/>
        </patternFill>
      </fill>
    </dxf>
    <dxf>
      <fill>
        <patternFill>
          <bgColor indexed="43"/>
        </patternFill>
      </fill>
    </dxf>
    <dxf>
      <font>
        <strike val="0"/>
        <color rgb="FFFF0000"/>
      </font>
      <fill>
        <patternFill>
          <fgColor auto="1"/>
          <bgColor rgb="FFCCFFCC"/>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C1"/>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6.xml"/><Relationship Id="rId3" Type="http://schemas.openxmlformats.org/officeDocument/2006/relationships/worksheet" Target="worksheets/sheet3.xml"/><Relationship Id="rId21"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2.xml"/><Relationship Id="rId27" Type="http://schemas.openxmlformats.org/officeDocument/2006/relationships/theme" Target="theme/theme1.xml"/><Relationship Id="rId30" Type="http://schemas.openxmlformats.org/officeDocument/2006/relationships/calcChain" Target="calcChain.xml"/></Relationships>
</file>

<file path=xl/ctrlProps/ctrlProp1.xml><?xml version="1.0" encoding="utf-8"?>
<formControlPr xmlns="http://schemas.microsoft.com/office/spreadsheetml/2009/9/main" objectType="Drop" dropLines="50" dropStyle="combo" dx="20" fmlaLink="Wasser!$B$1" fmlaRange="Wasser!$B$3:$B$22" sel="20" val="0"/>
</file>

<file path=xl/ctrlProps/ctrlProp2.xml><?xml version="1.0" encoding="utf-8"?>
<formControlPr xmlns="http://schemas.microsoft.com/office/spreadsheetml/2009/9/main" objectType="Drop" dropLines="50" dropStyle="combo" dx="20" fmlaLink="Asche!$B$1" fmlaRange="Asche!$B$3:$B$17" sel="15" val="0"/>
</file>

<file path=xl/ctrlProps/ctrlProp3.xml><?xml version="1.0" encoding="utf-8"?>
<formControlPr xmlns="http://schemas.microsoft.com/office/spreadsheetml/2009/9/main" objectType="Drop" dropLines="50" dropStyle="combo" dx="20" fmlaLink="Stärke!$B$1" fmlaRange="Stärke!$B$3:$B$19" sel="17" val="0"/>
</file>

<file path=xl/ctrlProps/ctrlProp4.xml><?xml version="1.0" encoding="utf-8"?>
<formControlPr xmlns="http://schemas.microsoft.com/office/spreadsheetml/2009/9/main" objectType="Drop" dropLines="50" dropStyle="combo" dx="20" fmlaLink="Rohprotein!$B$1" fmlaRange="Rohprotein!$B$3:$B$18" sel="16" val="0"/>
</file>

<file path=xl/ctrlProps/ctrlProp5.xml><?xml version="1.0" encoding="utf-8"?>
<formControlPr xmlns="http://schemas.microsoft.com/office/spreadsheetml/2009/9/main" objectType="Drop" dropLines="50" dropStyle="combo" dx="20" fmlaLink="Parameter5!$B$1" fmlaRange="Parameter5!$B$3:$B$8" sel="6" val="0"/>
</file>

<file path=xl/ctrlProps/ctrlProp6.xml><?xml version="1.0" encoding="utf-8"?>
<formControlPr xmlns="http://schemas.microsoft.com/office/spreadsheetml/2009/9/main" objectType="Drop" dropLines="15" dropStyle="combo" dx="20" fmlaLink="Parameter6!$B$1" fmlaRange="Parameter6!$B$3:$B$7" sel="5" val="0"/>
</file>

<file path=xl/ctrlProps/ctrlProp7.xml><?xml version="1.0" encoding="utf-8"?>
<formControlPr xmlns="http://schemas.microsoft.com/office/spreadsheetml/2009/9/main" objectType="Drop" dropLines="50" dropStyle="combo" dx="20" fmlaLink="Asche!$B$25" fmlaRange="Asche!$B$26:$B$38" sel="13" val="0"/>
</file>

<file path=xl/ctrlProps/ctrlProp8.xml><?xml version="1.0" encoding="utf-8"?>
<formControlPr xmlns="http://schemas.microsoft.com/office/spreadsheetml/2009/9/main" objectType="Drop" dropLines="15" dropStyle="combo" dx="20" fmlaLink="Teilnehmerdaten!$D$4" fmlaRange="Teilnehmerdaten!$G$5:$G$6" sel="2" val="0"/>
</file>

<file path=xl/ctrlProps/ctrlProp9.xml><?xml version="1.0" encoding="utf-8"?>
<formControlPr xmlns="http://schemas.microsoft.com/office/spreadsheetml/2009/9/main" objectType="Drop" dropLines="50" dropStyle="combo" dx="20" fmlaLink="Parameter5a!$B$1" fmlaRange="Parameter5a!$B$3:$B$6" sel="4" val="0"/>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33338</xdr:colOff>
      <xdr:row>40</xdr:row>
      <xdr:rowOff>133350</xdr:rowOff>
    </xdr:to>
    <xdr:pic>
      <xdr:nvPicPr>
        <xdr:cNvPr id="2" name="Picture 1">
          <a:extLst>
            <a:ext uri="{FF2B5EF4-FFF2-40B4-BE49-F238E27FC236}">
              <a16:creationId xmlns:a16="http://schemas.microsoft.com/office/drawing/2014/main" id="{9B1E9339-A285-40F9-B6CE-26EAA4F0202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5782205" cy="724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15892</xdr:colOff>
      <xdr:row>46</xdr:row>
      <xdr:rowOff>28575</xdr:rowOff>
    </xdr:to>
    <xdr:pic>
      <xdr:nvPicPr>
        <xdr:cNvPr id="2" name="Grafik 1">
          <a:extLst>
            <a:ext uri="{FF2B5EF4-FFF2-40B4-BE49-F238E27FC236}">
              <a16:creationId xmlns:a16="http://schemas.microsoft.com/office/drawing/2014/main" id="{3342556B-B7F0-075F-EF58-60DD5E964105}"/>
            </a:ext>
          </a:extLst>
        </xdr:cNvPr>
        <xdr:cNvPicPr>
          <a:picLocks noChangeAspect="1"/>
        </xdr:cNvPicPr>
      </xdr:nvPicPr>
      <xdr:blipFill>
        <a:blip xmlns:r="http://schemas.openxmlformats.org/officeDocument/2006/relationships" r:embed="rId1"/>
        <a:stretch>
          <a:fillRect/>
        </a:stretch>
      </xdr:blipFill>
      <xdr:spPr>
        <a:xfrm>
          <a:off x="0" y="0"/>
          <a:ext cx="6873892" cy="81343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190985</xdr:colOff>
      <xdr:row>46</xdr:row>
      <xdr:rowOff>38100</xdr:rowOff>
    </xdr:to>
    <xdr:pic>
      <xdr:nvPicPr>
        <xdr:cNvPr id="2" name="Grafik 1">
          <a:extLst>
            <a:ext uri="{FF2B5EF4-FFF2-40B4-BE49-F238E27FC236}">
              <a16:creationId xmlns:a16="http://schemas.microsoft.com/office/drawing/2014/main" id="{E18C6B35-D3E4-1BD4-1EBE-CE38970E7A7B}"/>
            </a:ext>
          </a:extLst>
        </xdr:cNvPr>
        <xdr:cNvPicPr>
          <a:picLocks noChangeAspect="1"/>
        </xdr:cNvPicPr>
      </xdr:nvPicPr>
      <xdr:blipFill>
        <a:blip xmlns:r="http://schemas.openxmlformats.org/officeDocument/2006/relationships" r:embed="rId1"/>
        <a:stretch>
          <a:fillRect/>
        </a:stretch>
      </xdr:blipFill>
      <xdr:spPr>
        <a:xfrm>
          <a:off x="0" y="0"/>
          <a:ext cx="6620360" cy="814387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19050</xdr:colOff>
          <xdr:row>30</xdr:row>
          <xdr:rowOff>38100</xdr:rowOff>
        </xdr:from>
        <xdr:to>
          <xdr:col>7</xdr:col>
          <xdr:colOff>552450</xdr:colOff>
          <xdr:row>30</xdr:row>
          <xdr:rowOff>238125</xdr:rowOff>
        </xdr:to>
        <xdr:sp macro="" textlink="">
          <xdr:nvSpPr>
            <xdr:cNvPr id="2095" name="Drop Down 47" hidden="1">
              <a:extLst>
                <a:ext uri="{63B3BB69-23CF-44E3-9099-C40C66FF867C}">
                  <a14:compatExt spid="_x0000_s2095"/>
                </a:ext>
                <a:ext uri="{FF2B5EF4-FFF2-40B4-BE49-F238E27FC236}">
                  <a16:creationId xmlns:a16="http://schemas.microsoft.com/office/drawing/2014/main" id="{00000000-0008-0000-0A00-00002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32</xdr:row>
          <xdr:rowOff>19050</xdr:rowOff>
        </xdr:from>
        <xdr:to>
          <xdr:col>7</xdr:col>
          <xdr:colOff>552450</xdr:colOff>
          <xdr:row>32</xdr:row>
          <xdr:rowOff>238125</xdr:rowOff>
        </xdr:to>
        <xdr:sp macro="" textlink="">
          <xdr:nvSpPr>
            <xdr:cNvPr id="2096" name="Drop Down 48" hidden="1">
              <a:extLst>
                <a:ext uri="{63B3BB69-23CF-44E3-9099-C40C66FF867C}">
                  <a14:compatExt spid="_x0000_s2096"/>
                </a:ext>
                <a:ext uri="{FF2B5EF4-FFF2-40B4-BE49-F238E27FC236}">
                  <a16:creationId xmlns:a16="http://schemas.microsoft.com/office/drawing/2014/main" id="{00000000-0008-0000-0A00-00003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35</xdr:row>
          <xdr:rowOff>38100</xdr:rowOff>
        </xdr:from>
        <xdr:to>
          <xdr:col>7</xdr:col>
          <xdr:colOff>552450</xdr:colOff>
          <xdr:row>35</xdr:row>
          <xdr:rowOff>238125</xdr:rowOff>
        </xdr:to>
        <xdr:sp macro="" textlink="">
          <xdr:nvSpPr>
            <xdr:cNvPr id="2097" name="Drop Down 49" hidden="1">
              <a:extLst>
                <a:ext uri="{63B3BB69-23CF-44E3-9099-C40C66FF867C}">
                  <a14:compatExt spid="_x0000_s2097"/>
                </a:ext>
                <a:ext uri="{FF2B5EF4-FFF2-40B4-BE49-F238E27FC236}">
                  <a16:creationId xmlns:a16="http://schemas.microsoft.com/office/drawing/2014/main" id="{00000000-0008-0000-0A00-00003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38</xdr:row>
          <xdr:rowOff>38100</xdr:rowOff>
        </xdr:from>
        <xdr:to>
          <xdr:col>7</xdr:col>
          <xdr:colOff>552450</xdr:colOff>
          <xdr:row>38</xdr:row>
          <xdr:rowOff>238125</xdr:rowOff>
        </xdr:to>
        <xdr:sp macro="" textlink="">
          <xdr:nvSpPr>
            <xdr:cNvPr id="2098" name="Drop Down 50" hidden="1">
              <a:extLst>
                <a:ext uri="{63B3BB69-23CF-44E3-9099-C40C66FF867C}">
                  <a14:compatExt spid="_x0000_s2098"/>
                </a:ext>
                <a:ext uri="{FF2B5EF4-FFF2-40B4-BE49-F238E27FC236}">
                  <a16:creationId xmlns:a16="http://schemas.microsoft.com/office/drawing/2014/main" id="{00000000-0008-0000-0A00-00003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40</xdr:row>
          <xdr:rowOff>38100</xdr:rowOff>
        </xdr:from>
        <xdr:to>
          <xdr:col>7</xdr:col>
          <xdr:colOff>552450</xdr:colOff>
          <xdr:row>40</xdr:row>
          <xdr:rowOff>238125</xdr:rowOff>
        </xdr:to>
        <xdr:sp macro="" textlink="">
          <xdr:nvSpPr>
            <xdr:cNvPr id="2099" name="Drop Down 51" hidden="1">
              <a:extLst>
                <a:ext uri="{63B3BB69-23CF-44E3-9099-C40C66FF867C}">
                  <a14:compatExt spid="_x0000_s2099"/>
                </a:ext>
                <a:ext uri="{FF2B5EF4-FFF2-40B4-BE49-F238E27FC236}">
                  <a16:creationId xmlns:a16="http://schemas.microsoft.com/office/drawing/2014/main" id="{00000000-0008-0000-0A00-00003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44</xdr:row>
          <xdr:rowOff>38100</xdr:rowOff>
        </xdr:from>
        <xdr:to>
          <xdr:col>7</xdr:col>
          <xdr:colOff>552450</xdr:colOff>
          <xdr:row>44</xdr:row>
          <xdr:rowOff>238125</xdr:rowOff>
        </xdr:to>
        <xdr:sp macro="" textlink="">
          <xdr:nvSpPr>
            <xdr:cNvPr id="2100" name="Drop Down 52" hidden="1">
              <a:extLst>
                <a:ext uri="{63B3BB69-23CF-44E3-9099-C40C66FF867C}">
                  <a14:compatExt spid="_x0000_s2100"/>
                </a:ext>
                <a:ext uri="{FF2B5EF4-FFF2-40B4-BE49-F238E27FC236}">
                  <a16:creationId xmlns:a16="http://schemas.microsoft.com/office/drawing/2014/main" id="{00000000-0008-0000-0A00-00003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33</xdr:row>
          <xdr:rowOff>19050</xdr:rowOff>
        </xdr:from>
        <xdr:to>
          <xdr:col>7</xdr:col>
          <xdr:colOff>552450</xdr:colOff>
          <xdr:row>33</xdr:row>
          <xdr:rowOff>238125</xdr:rowOff>
        </xdr:to>
        <xdr:sp macro="" textlink="">
          <xdr:nvSpPr>
            <xdr:cNvPr id="2119" name="Drop Down 71" hidden="1">
              <a:extLst>
                <a:ext uri="{63B3BB69-23CF-44E3-9099-C40C66FF867C}">
                  <a14:compatExt spid="_x0000_s2119"/>
                </a:ext>
                <a:ext uri="{FF2B5EF4-FFF2-40B4-BE49-F238E27FC236}">
                  <a16:creationId xmlns:a16="http://schemas.microsoft.com/office/drawing/2014/main" id="{00000000-0008-0000-0A00-00004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13</xdr:row>
          <xdr:rowOff>19050</xdr:rowOff>
        </xdr:from>
        <xdr:to>
          <xdr:col>7</xdr:col>
          <xdr:colOff>0</xdr:colOff>
          <xdr:row>13</xdr:row>
          <xdr:rowOff>285750</xdr:rowOff>
        </xdr:to>
        <xdr:sp macro="" textlink="">
          <xdr:nvSpPr>
            <xdr:cNvPr id="2122" name="Drop Down 74" hidden="1">
              <a:extLst>
                <a:ext uri="{63B3BB69-23CF-44E3-9099-C40C66FF867C}">
                  <a14:compatExt spid="_x0000_s2122"/>
                </a:ext>
                <a:ext uri="{FF2B5EF4-FFF2-40B4-BE49-F238E27FC236}">
                  <a16:creationId xmlns:a16="http://schemas.microsoft.com/office/drawing/2014/main" id="{00000000-0008-0000-0A00-00004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42</xdr:row>
          <xdr:rowOff>38100</xdr:rowOff>
        </xdr:from>
        <xdr:to>
          <xdr:col>7</xdr:col>
          <xdr:colOff>552450</xdr:colOff>
          <xdr:row>42</xdr:row>
          <xdr:rowOff>238125</xdr:rowOff>
        </xdr:to>
        <xdr:sp macro="" textlink="">
          <xdr:nvSpPr>
            <xdr:cNvPr id="2123" name="Drop Down 75" hidden="1">
              <a:extLst>
                <a:ext uri="{63B3BB69-23CF-44E3-9099-C40C66FF867C}">
                  <a14:compatExt spid="_x0000_s2123"/>
                </a:ext>
                <a:ext uri="{FF2B5EF4-FFF2-40B4-BE49-F238E27FC236}">
                  <a16:creationId xmlns:a16="http://schemas.microsoft.com/office/drawing/2014/main" id="{00000000-0008-0000-0A00-00004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Dokumente%20und%20Einstellungen\lvu\Lokale%20Einstellungen\Temporary%20Internet%20Files\OLK39\ungesch&#252;tzt\07-01a-ungesch&#252;tzt.xls"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Dokumente%20und%20Einstellungen/lvu/Lokale%20Einstellungen/Temporary%20Internet%20Files/OLK39/ungesch&#252;tzt/07-01a-ungesch&#252;tzt.xls" TargetMode="External"/><Relationship Id="rId1" Type="http://schemas.openxmlformats.org/officeDocument/2006/relationships/externalLinkPath" Target="/Dokumente%20und%20Einstellungen/lvu/Lokale%20Einstellungen/Temporary%20Internet%20Files/OLK39/ungesch&#252;tzt/07-01a-ungesch&#252;tzt.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Daten\TABELLEN\LVU\Ergebnistabellen\2007\ungesch&#252;tzt\ungesch&#252;tzt\07-01a-ungesch&#252;tzt.xls"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TABELLEN/LVU/Ergebnistabellen/2007/ungesch&#252;tzt/ungesch&#252;tzt/07-01a-ungesch&#252;tzt.xls" TargetMode="External"/><Relationship Id="rId1" Type="http://schemas.openxmlformats.org/officeDocument/2006/relationships/externalLinkPath" Target="/Daten/TABELLEN/LVU/Ergebnistabellen/2007/ungesch&#252;tzt/ungesch&#252;tzt/07-01a-ungesch&#252;tzt.xls" TargetMode="External"/></Relationships>
</file>

<file path=xl/externalLinks/_rels/externalLink5.xml.rels><?xml version="1.0" encoding="UTF-8" standalone="yes"?>
<Relationships xmlns="http://schemas.openxmlformats.org/package/2006/relationships"><Relationship Id="rId2" Type="http://schemas.openxmlformats.org/officeDocument/2006/relationships/externalLinkPath" Target="../../../../TABELLEN/LVU/Ergebnistabellen/2013/ungeschuetzt/2007/ungesch&#252;tzt/ungesch&#252;tzt/07-01a-ungesch&#252;tzt.xls" TargetMode="External"/><Relationship Id="rId1" Type="http://schemas.openxmlformats.org/officeDocument/2006/relationships/externalLinkPath" Target="/Daten/TABELLEN/LVU/Ergebnistabellen/2013/ungeschuetzt/2007/ungesch&#252;tzt/ungesch&#252;tzt/07-01a-ungesch&#252;tzt.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X:\Daten\TABELLEN\LVU\Ergebnistabellen\2007\ungesch&#252;tzt\ungesch&#252;tzt\07-01a-ungesch&#252;tz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3" Type="http://schemas.openxmlformats.org/officeDocument/2006/relationships/drawing" Target="../drawings/drawing4.xml"/><Relationship Id="rId7" Type="http://schemas.openxmlformats.org/officeDocument/2006/relationships/ctrlProp" Target="../ctrlProps/ctrlProp3.xml"/><Relationship Id="rId12" Type="http://schemas.openxmlformats.org/officeDocument/2006/relationships/ctrlProp" Target="../ctrlProps/ctrlProp8.xml"/><Relationship Id="rId2" Type="http://schemas.openxmlformats.org/officeDocument/2006/relationships/printerSettings" Target="../printerSettings/printerSettings9.bin"/><Relationship Id="rId1" Type="http://schemas.openxmlformats.org/officeDocument/2006/relationships/hyperlink" Target="mailto:ergebnisse@lvus.de" TargetMode="External"/><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0" Type="http://schemas.openxmlformats.org/officeDocument/2006/relationships/ctrlProp" Target="../ctrlProps/ctrlProp6.xml"/><Relationship Id="rId4" Type="http://schemas.openxmlformats.org/officeDocument/2006/relationships/vmlDrawing" Target="../drawings/vmlDrawing3.vml"/><Relationship Id="rId9" Type="http://schemas.openxmlformats.org/officeDocument/2006/relationships/ctrlProp" Target="../ctrlProps/ctrlProp5.xml"/><Relationship Id="rId14" Type="http://schemas.openxmlformats.org/officeDocument/2006/relationships/comments" Target="../comments3.x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s://lvus.eu/html/pdf/instructions.pdf"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hyperlink" Target="https://lvus.de/html/pdf/aprotec.php?file=anleitung.pdf"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D38B9B-5B5C-44F2-8084-CD606708B4B7}">
  <dimension ref="A1:C13"/>
  <sheetViews>
    <sheetView workbookViewId="0">
      <selection sqref="A1:C1"/>
    </sheetView>
  </sheetViews>
  <sheetFormatPr baseColWidth="10" defaultColWidth="11.42578125" defaultRowHeight="13.9" x14ac:dyDescent="0.4"/>
  <cols>
    <col min="1" max="2" width="27.7109375" customWidth="1"/>
    <col min="3" max="3" width="30.42578125" customWidth="1"/>
  </cols>
  <sheetData>
    <row r="1" spans="1:3" ht="30.75" customHeight="1" x14ac:dyDescent="0.4">
      <c r="A1" s="99" t="s">
        <v>51</v>
      </c>
      <c r="B1" s="100"/>
      <c r="C1" s="100"/>
    </row>
    <row r="2" spans="1:3" ht="51.95" customHeight="1" x14ac:dyDescent="0.4">
      <c r="A2" s="101" t="s">
        <v>103</v>
      </c>
      <c r="B2" s="102"/>
      <c r="C2" s="102"/>
    </row>
    <row r="3" spans="1:3" ht="74.25" customHeight="1" x14ac:dyDescent="0.4">
      <c r="A3" s="101" t="s">
        <v>111</v>
      </c>
      <c r="B3" s="101"/>
      <c r="C3" s="101"/>
    </row>
    <row r="4" spans="1:3" ht="80.45" customHeight="1" x14ac:dyDescent="0.55000000000000004">
      <c r="A4" s="101" t="s">
        <v>104</v>
      </c>
      <c r="B4" s="102"/>
      <c r="C4" s="102"/>
    </row>
    <row r="5" spans="1:3" ht="30.5" customHeight="1" x14ac:dyDescent="0.45">
      <c r="A5" s="103"/>
      <c r="B5" s="103"/>
      <c r="C5" s="103"/>
    </row>
    <row r="6" spans="1:3" ht="30.5" customHeight="1" x14ac:dyDescent="0.4">
      <c r="A6" s="52" t="s">
        <v>52</v>
      </c>
    </row>
    <row r="7" spans="1:3" ht="54" customHeight="1" x14ac:dyDescent="0.4">
      <c r="A7" s="97" t="s">
        <v>53</v>
      </c>
      <c r="B7" s="98"/>
      <c r="C7" s="98"/>
    </row>
    <row r="9" spans="1:3" x14ac:dyDescent="0.4">
      <c r="A9" s="45" t="s">
        <v>54</v>
      </c>
      <c r="B9" s="45" t="s">
        <v>55</v>
      </c>
    </row>
    <row r="10" spans="1:3" ht="15.4" x14ac:dyDescent="0.4">
      <c r="A10" s="4">
        <v>1379</v>
      </c>
      <c r="B10" s="4">
        <v>1380</v>
      </c>
    </row>
    <row r="11" spans="1:3" ht="15.4" x14ac:dyDescent="0.4">
      <c r="A11" s="4">
        <v>179.34</v>
      </c>
      <c r="B11" s="4">
        <v>179</v>
      </c>
    </row>
    <row r="12" spans="1:3" ht="15.4" x14ac:dyDescent="0.4">
      <c r="A12" s="4">
        <v>80.12</v>
      </c>
      <c r="B12" s="4">
        <v>80.099999999999994</v>
      </c>
    </row>
    <row r="13" spans="1:3" ht="15.4" x14ac:dyDescent="0.4">
      <c r="A13" s="4">
        <v>7.8</v>
      </c>
      <c r="B13" s="44">
        <v>7.8</v>
      </c>
    </row>
  </sheetData>
  <sheetProtection password="CAA1" sheet="1" objects="1" scenarios="1"/>
  <mergeCells count="6">
    <mergeCell ref="A7:C7"/>
    <mergeCell ref="A1:C1"/>
    <mergeCell ref="A2:C2"/>
    <mergeCell ref="A3:C3"/>
    <mergeCell ref="A4:C4"/>
    <mergeCell ref="A5:C5"/>
  </mergeCells>
  <pageMargins left="0.9055118110236221" right="0.59055118110236227" top="0.78740157480314965" bottom="0.59055118110236227" header="0.39370078740157483" footer="0.39370078740157483"/>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1"/>
  <dimension ref="A1:G19"/>
  <sheetViews>
    <sheetView workbookViewId="0"/>
  </sheetViews>
  <sheetFormatPr baseColWidth="10" defaultRowHeight="13.9" x14ac:dyDescent="0.4"/>
  <cols>
    <col min="1" max="1" width="39.42578125" bestFit="1" customWidth="1"/>
    <col min="2" max="2" width="33.140625" bestFit="1" customWidth="1"/>
  </cols>
  <sheetData>
    <row r="1" spans="1:7" x14ac:dyDescent="0.4">
      <c r="A1" t="s">
        <v>10</v>
      </c>
      <c r="B1" s="3" t="str">
        <f>IF(ISNUMBER(VALUE(Ergebnisse!G1)),IF(VALUE(Ergebnisse!G1)&gt;0,VALUE(Ergebnisse!G1),""),"")</f>
        <v/>
      </c>
      <c r="D1" t="s">
        <v>17</v>
      </c>
    </row>
    <row r="2" spans="1:7" x14ac:dyDescent="0.4">
      <c r="A2" t="s">
        <v>2</v>
      </c>
      <c r="B2" s="3" t="str">
        <f>IF(ISNUMBER(VALUE(Ergebnisse!G2)),IF(VALUE(Ergebnisse!G2)&gt;0,VALUE(Ergebnisse!G2),""),"")</f>
        <v/>
      </c>
    </row>
    <row r="3" spans="1:7" x14ac:dyDescent="0.4">
      <c r="A3" t="s">
        <v>11</v>
      </c>
      <c r="B3" s="34" t="s">
        <v>67</v>
      </c>
      <c r="D3" t="s">
        <v>16</v>
      </c>
    </row>
    <row r="4" spans="1:7" x14ac:dyDescent="0.4">
      <c r="A4" t="s">
        <v>12</v>
      </c>
      <c r="B4" s="3">
        <f>YEAR(Ergebnisse!E5)</f>
        <v>2026</v>
      </c>
      <c r="D4" s="5">
        <v>2</v>
      </c>
    </row>
    <row r="5" spans="1:7" x14ac:dyDescent="0.4">
      <c r="A5" t="s">
        <v>13</v>
      </c>
      <c r="B5" s="3" t="str">
        <f>D8</f>
        <v>N</v>
      </c>
      <c r="D5" t="str">
        <f>IF(D4=2,"N","J")</f>
        <v>N</v>
      </c>
      <c r="F5">
        <v>1</v>
      </c>
      <c r="G5" s="50" t="s">
        <v>125</v>
      </c>
    </row>
    <row r="6" spans="1:7" x14ac:dyDescent="0.4">
      <c r="A6" t="s">
        <v>36</v>
      </c>
      <c r="B6" s="3">
        <f>Ergebnisse!G3</f>
        <v>1</v>
      </c>
      <c r="F6">
        <v>2</v>
      </c>
      <c r="G6" s="50" t="s">
        <v>126</v>
      </c>
    </row>
    <row r="7" spans="1:7" x14ac:dyDescent="0.4">
      <c r="A7" t="s">
        <v>40</v>
      </c>
      <c r="B7" s="39">
        <f>Ergebnisse!E5</f>
        <v>46236</v>
      </c>
    </row>
    <row r="8" spans="1:7" x14ac:dyDescent="0.4">
      <c r="A8" t="s">
        <v>14</v>
      </c>
      <c r="B8" s="3">
        <v>7</v>
      </c>
      <c r="D8" t="str">
        <f>LEFT(D5,1)</f>
        <v>N</v>
      </c>
    </row>
    <row r="9" spans="1:7" x14ac:dyDescent="0.4">
      <c r="A9" t="s">
        <v>15</v>
      </c>
      <c r="B9" s="3">
        <v>2</v>
      </c>
    </row>
    <row r="10" spans="1:7" x14ac:dyDescent="0.4">
      <c r="A10" t="s">
        <v>188</v>
      </c>
      <c r="B10" s="70">
        <f>Kontakt!B2</f>
        <v>0</v>
      </c>
    </row>
    <row r="11" spans="1:7" x14ac:dyDescent="0.4">
      <c r="A11" t="s">
        <v>189</v>
      </c>
      <c r="B11" s="3">
        <f>IF(Kontakt!B3=Kontakt!B15,Kontakt!B3,0)</f>
        <v>0</v>
      </c>
    </row>
    <row r="12" spans="1:7" x14ac:dyDescent="0.4">
      <c r="A12" s="50" t="s">
        <v>190</v>
      </c>
      <c r="B12" s="3">
        <v>1</v>
      </c>
    </row>
    <row r="13" spans="1:7" x14ac:dyDescent="0.4">
      <c r="A13" t="s">
        <v>19</v>
      </c>
      <c r="B13" s="2" t="str">
        <f>Ergebnisse!A21</f>
        <v>Wasser</v>
      </c>
      <c r="C13" s="2" t="str">
        <f>Ergebnisse!B21</f>
        <v>g/100 g</v>
      </c>
    </row>
    <row r="14" spans="1:7" x14ac:dyDescent="0.4">
      <c r="A14" t="s">
        <v>20</v>
      </c>
      <c r="B14" s="2" t="str">
        <f>Ergebnisse!A22</f>
        <v>Asche</v>
      </c>
      <c r="C14" s="2" t="str">
        <f>Ergebnisse!B22</f>
        <v>g/100 g</v>
      </c>
    </row>
    <row r="15" spans="1:7" x14ac:dyDescent="0.4">
      <c r="A15" t="s">
        <v>21</v>
      </c>
      <c r="B15" s="2" t="str">
        <f>Ergebnisse!A23</f>
        <v>Stärke</v>
      </c>
      <c r="C15" s="2" t="str">
        <f>Ergebnisse!B23</f>
        <v>g/100 g</v>
      </c>
    </row>
    <row r="16" spans="1:7" x14ac:dyDescent="0.4">
      <c r="A16" t="s">
        <v>27</v>
      </c>
      <c r="B16" s="2" t="str">
        <f>Ergebnisse!A24</f>
        <v>Rohprotein (N * 6,25)</v>
      </c>
      <c r="C16" s="2" t="str">
        <f>Ergebnisse!B24</f>
        <v>g/100 g</v>
      </c>
    </row>
    <row r="17" spans="1:3" x14ac:dyDescent="0.4">
      <c r="A17" t="s">
        <v>28</v>
      </c>
      <c r="B17" s="2" t="str">
        <f>Ergebnisse!A25</f>
        <v>Feuchtklebergehalt</v>
      </c>
      <c r="C17" s="2" t="str">
        <f>Ergebnisse!B25</f>
        <v>%</v>
      </c>
    </row>
    <row r="18" spans="1:3" x14ac:dyDescent="0.4">
      <c r="A18" t="s">
        <v>29</v>
      </c>
      <c r="B18" s="2" t="str">
        <f>Ergebnisse!A26</f>
        <v>Feuchtklebergehalt nach ICC 155</v>
      </c>
      <c r="C18" s="2" t="str">
        <f>Ergebnisse!B26</f>
        <v>%</v>
      </c>
    </row>
    <row r="19" spans="1:3" x14ac:dyDescent="0.4">
      <c r="A19" t="s">
        <v>153</v>
      </c>
      <c r="B19" s="2" t="str">
        <f>Ergebnisse!A27</f>
        <v>Fallzahl</v>
      </c>
      <c r="C19" s="2" t="str">
        <f>Ergebnisse!B27</f>
        <v>Sekunden</v>
      </c>
    </row>
  </sheetData>
  <sheetProtection algorithmName="SHA-512" hashValue="iS9Mc3s0uNQx1XoA4w1Nexz4yZFHtNmYhCiGlmEhjDpNvkISUr0W7pIY/EfbP5yxusEw9vuOuBEXWYGvCBhhBA==" saltValue="E9giK+qgrPDK8kCF1HAJBw==" spinCount="100000" sheet="1" objects="1" scenarios="1"/>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4"/>
  <dimension ref="A1:J46"/>
  <sheetViews>
    <sheetView workbookViewId="0"/>
  </sheetViews>
  <sheetFormatPr baseColWidth="10" defaultColWidth="11.42578125" defaultRowHeight="13.9" x14ac:dyDescent="0.4"/>
  <cols>
    <col min="1" max="1" width="34.42578125" style="10" customWidth="1"/>
    <col min="2" max="2" width="12" style="10" bestFit="1" customWidth="1"/>
    <col min="3" max="3" width="13" style="10" bestFit="1" customWidth="1"/>
    <col min="4" max="6" width="15.640625" style="10" customWidth="1"/>
    <col min="7" max="7" width="13.42578125" style="10" customWidth="1"/>
    <col min="8" max="8" width="9.640625" style="10" customWidth="1"/>
    <col min="9" max="9" width="5.640625" style="10" customWidth="1"/>
    <col min="10" max="10" width="11.640625" style="10" customWidth="1"/>
    <col min="11" max="16384" width="11.42578125" style="10"/>
  </cols>
  <sheetData>
    <row r="1" spans="1:8" ht="21.95" customHeight="1" x14ac:dyDescent="0.55000000000000004">
      <c r="A1" s="6" t="s">
        <v>56</v>
      </c>
      <c r="B1" s="7"/>
      <c r="E1" s="8" t="s">
        <v>57</v>
      </c>
      <c r="F1" s="9"/>
      <c r="G1" s="67" t="s">
        <v>184</v>
      </c>
    </row>
    <row r="2" spans="1:8" ht="21.95" customHeight="1" x14ac:dyDescent="0.55000000000000004">
      <c r="A2" s="6" t="s">
        <v>191</v>
      </c>
      <c r="B2" s="7"/>
      <c r="E2" s="8" t="s">
        <v>58</v>
      </c>
      <c r="F2" s="9"/>
      <c r="G2" s="67" t="s">
        <v>184</v>
      </c>
    </row>
    <row r="3" spans="1:8" ht="9.9499999999999993" customHeight="1" x14ac:dyDescent="0.55000000000000004">
      <c r="A3" s="6"/>
      <c r="B3" s="7"/>
      <c r="E3" s="127" t="s">
        <v>41</v>
      </c>
      <c r="F3" s="127"/>
      <c r="G3" s="54">
        <v>1</v>
      </c>
    </row>
    <row r="4" spans="1:8" ht="21.95" customHeight="1" x14ac:dyDescent="0.5">
      <c r="A4" s="8" t="s">
        <v>8</v>
      </c>
      <c r="B4" s="10" t="s">
        <v>3</v>
      </c>
      <c r="E4" s="31" t="s">
        <v>37</v>
      </c>
      <c r="F4" s="46" t="str">
        <f>IF(OR(ISBLANK(G1),G1="?"),"",IF(ISNUMBER(VALUE(G1)),"","Bitte nur Ziffern eingeben (numbers only)"))</f>
        <v/>
      </c>
      <c r="G4" s="30"/>
      <c r="H4" s="11"/>
    </row>
    <row r="5" spans="1:8" ht="21.95" customHeight="1" x14ac:dyDescent="0.5">
      <c r="A5" s="11" t="s">
        <v>59</v>
      </c>
      <c r="E5" s="13">
        <v>46236</v>
      </c>
      <c r="F5" s="46" t="str">
        <f>IF(OR(ISBLANK(G2),G2="?"),"",IF(ISNUMBER(VALUE(G2)),"","Bitte nur Ziffern eingeben (numbers only)"))</f>
        <v/>
      </c>
      <c r="G5" s="9"/>
      <c r="H5" s="11"/>
    </row>
    <row r="6" spans="1:8" ht="9.9499999999999993" customHeight="1" x14ac:dyDescent="0.4"/>
    <row r="7" spans="1:8" s="15" customFormat="1" ht="38.1" customHeight="1" x14ac:dyDescent="0.4">
      <c r="A7" s="128" t="s">
        <v>107</v>
      </c>
      <c r="B7" s="128"/>
      <c r="C7" s="128"/>
      <c r="D7" s="128"/>
      <c r="E7" s="128"/>
      <c r="F7" s="128"/>
      <c r="G7" s="128"/>
      <c r="H7" s="128"/>
    </row>
    <row r="8" spans="1:8" s="15" customFormat="1" ht="38.1" customHeight="1" x14ac:dyDescent="0.4">
      <c r="A8" s="128" t="s">
        <v>215</v>
      </c>
      <c r="B8" s="128"/>
      <c r="C8" s="128"/>
      <c r="D8" s="128"/>
      <c r="E8" s="128"/>
      <c r="F8" s="128"/>
      <c r="G8" s="128"/>
      <c r="H8" s="128"/>
    </row>
    <row r="9" spans="1:8" s="15" customFormat="1" ht="38.1" customHeight="1" x14ac:dyDescent="0.4">
      <c r="A9" s="128" t="s">
        <v>139</v>
      </c>
      <c r="B9" s="128"/>
      <c r="C9" s="128"/>
      <c r="D9" s="128"/>
      <c r="E9" s="128"/>
      <c r="F9" s="128"/>
      <c r="G9" s="128"/>
      <c r="H9" s="128"/>
    </row>
    <row r="10" spans="1:8" s="15" customFormat="1" ht="38.1" customHeight="1" x14ac:dyDescent="0.4">
      <c r="A10" s="128" t="s">
        <v>108</v>
      </c>
      <c r="B10" s="128"/>
      <c r="C10" s="128"/>
      <c r="D10" s="128"/>
      <c r="E10" s="128"/>
      <c r="F10" s="128"/>
      <c r="G10" s="128"/>
      <c r="H10" s="128"/>
    </row>
    <row r="11" spans="1:8" s="15" customFormat="1" ht="38.1" customHeight="1" x14ac:dyDescent="0.4">
      <c r="A11" s="128" t="s">
        <v>109</v>
      </c>
      <c r="B11" s="128"/>
      <c r="C11" s="128"/>
      <c r="D11" s="128"/>
      <c r="E11" s="128"/>
      <c r="F11" s="128"/>
      <c r="G11" s="128"/>
      <c r="H11" s="128"/>
    </row>
    <row r="12" spans="1:8" s="15" customFormat="1" ht="20.100000000000001" customHeight="1" x14ac:dyDescent="0.4">
      <c r="A12" s="131" t="str">
        <f>IF(OR(OR(ISBLANK(G1),G12="?"),OR(ISBLANK(G1),G1="?")),"Die Tabelle ist so nicht versandfertig. Es fehlen noch Eingaben bei Kunden-Nr. und/oder Postleitzahl.","Wichtig: Sind Ihre Eingaben bei Kunden-Nr. und Postleitzahl korrekt?")</f>
        <v>Die Tabelle ist so nicht versandfertig. Es fehlen noch Eingaben bei Kunden-Nr. und/oder Postleitzahl.</v>
      </c>
      <c r="B12" s="131"/>
      <c r="C12" s="131"/>
      <c r="D12" s="131"/>
      <c r="E12" s="131"/>
      <c r="F12" s="131"/>
      <c r="G12" s="131"/>
      <c r="H12" s="131"/>
    </row>
    <row r="13" spans="1:8" s="15" customFormat="1" ht="20.100000000000001" customHeight="1" x14ac:dyDescent="0.4">
      <c r="A13" s="131" t="str">
        <f>IF(OR(OR(ISBLANK(G1),G1="?"),OR(ISBLANK(G2),G2="?")),"Nur wenn diese beiden Felder ausgefüllt sind, kann der Absender dieser Tabelle korrekt identifiziert werden.","")</f>
        <v>Nur wenn diese beiden Felder ausgefüllt sind, kann der Absender dieser Tabelle korrekt identifiziert werden.</v>
      </c>
      <c r="B13" s="131"/>
      <c r="C13" s="131"/>
      <c r="D13" s="131"/>
      <c r="E13" s="131"/>
      <c r="F13" s="131"/>
      <c r="G13" s="131"/>
      <c r="H13" s="131"/>
    </row>
    <row r="14" spans="1:8" ht="25.25" customHeight="1" x14ac:dyDescent="0.5">
      <c r="A14" s="14" t="s">
        <v>38</v>
      </c>
      <c r="B14" s="8"/>
      <c r="C14" s="11"/>
      <c r="D14" s="8"/>
      <c r="E14" s="8"/>
      <c r="F14" s="8"/>
      <c r="G14" s="56"/>
      <c r="H14" s="8"/>
    </row>
    <row r="15" spans="1:8" ht="9.9499999999999993" customHeight="1" x14ac:dyDescent="0.5">
      <c r="A15" s="14"/>
      <c r="B15" s="8"/>
      <c r="C15" s="11"/>
      <c r="D15" s="8"/>
      <c r="E15" s="8"/>
      <c r="F15" s="8"/>
      <c r="G15" s="8"/>
      <c r="H15" s="8"/>
    </row>
    <row r="16" spans="1:8" ht="20.100000000000001" hidden="1" customHeight="1" x14ac:dyDescent="0.5">
      <c r="A16" s="14"/>
      <c r="B16" s="8"/>
      <c r="C16" s="11"/>
      <c r="D16" s="8"/>
      <c r="E16" s="8"/>
      <c r="F16" s="8"/>
      <c r="G16" s="17"/>
      <c r="H16" s="17"/>
    </row>
    <row r="17" spans="1:10" ht="20.100000000000001" hidden="1" customHeight="1" x14ac:dyDescent="0.5">
      <c r="A17" s="14"/>
      <c r="B17" s="8"/>
      <c r="C17" s="11"/>
      <c r="D17" s="8"/>
      <c r="E17" s="8"/>
      <c r="F17" s="8"/>
      <c r="G17" s="17"/>
      <c r="H17" s="17"/>
    </row>
    <row r="18" spans="1:10" ht="20.100000000000001" hidden="1" customHeight="1" x14ac:dyDescent="0.5">
      <c r="A18" s="14"/>
      <c r="B18" s="8"/>
      <c r="C18" s="11"/>
      <c r="D18" s="8"/>
      <c r="E18" s="8"/>
      <c r="F18" s="8"/>
      <c r="G18" s="17"/>
      <c r="H18" s="17"/>
    </row>
    <row r="19" spans="1:10" ht="20.100000000000001" hidden="1" customHeight="1" x14ac:dyDescent="0.5">
      <c r="A19" s="14"/>
      <c r="B19" s="8"/>
      <c r="C19" s="11"/>
      <c r="D19" s="8"/>
      <c r="E19" s="8"/>
      <c r="F19" s="8"/>
      <c r="G19" s="17"/>
      <c r="H19" s="17"/>
    </row>
    <row r="20" spans="1:10" s="24" customFormat="1" ht="36" customHeight="1" x14ac:dyDescent="0.45">
      <c r="A20" s="24" t="s">
        <v>0</v>
      </c>
      <c r="B20" s="24" t="s">
        <v>1</v>
      </c>
      <c r="C20" s="25" t="s">
        <v>39</v>
      </c>
      <c r="D20" s="25" t="s">
        <v>5</v>
      </c>
      <c r="E20" s="25" t="s">
        <v>6</v>
      </c>
      <c r="F20" s="25" t="s">
        <v>7</v>
      </c>
      <c r="G20" s="37"/>
      <c r="H20" s="26"/>
      <c r="I20" s="25"/>
    </row>
    <row r="21" spans="1:10" s="36" customFormat="1" ht="22.25" customHeight="1" x14ac:dyDescent="0.4">
      <c r="A21" s="134" t="s">
        <v>62</v>
      </c>
      <c r="B21" s="134" t="s">
        <v>60</v>
      </c>
      <c r="C21" s="135">
        <v>4</v>
      </c>
      <c r="D21" s="136"/>
      <c r="E21" s="136"/>
      <c r="F21" s="35">
        <f>Wasser!$B$1</f>
        <v>20</v>
      </c>
      <c r="G21" s="38"/>
      <c r="H21" s="47">
        <f>Wasser!$C$1</f>
        <v>19</v>
      </c>
      <c r="I21" s="35"/>
      <c r="J21" s="35"/>
    </row>
    <row r="22" spans="1:10" s="36" customFormat="1" ht="22.25" customHeight="1" x14ac:dyDescent="0.4">
      <c r="A22" s="134" t="s">
        <v>61</v>
      </c>
      <c r="B22" s="134" t="s">
        <v>60</v>
      </c>
      <c r="C22" s="135">
        <v>3</v>
      </c>
      <c r="D22" s="136"/>
      <c r="E22" s="136"/>
      <c r="F22" s="35">
        <f>Asche!$B$1</f>
        <v>15</v>
      </c>
      <c r="G22" s="35">
        <f>Asche!$B$25</f>
        <v>13</v>
      </c>
      <c r="H22" s="47">
        <f>Asche!$C$1</f>
        <v>14</v>
      </c>
      <c r="I22" s="47">
        <f>Asche!$C$25</f>
        <v>12</v>
      </c>
      <c r="J22" s="35"/>
    </row>
    <row r="23" spans="1:10" s="36" customFormat="1" ht="22.25" customHeight="1" x14ac:dyDescent="0.4">
      <c r="A23" s="134" t="s">
        <v>206</v>
      </c>
      <c r="B23" s="134" t="s">
        <v>60</v>
      </c>
      <c r="C23" s="135">
        <v>4</v>
      </c>
      <c r="D23" s="136"/>
      <c r="E23" s="136"/>
      <c r="F23" s="35">
        <f>Stärke!$B$1</f>
        <v>17</v>
      </c>
      <c r="G23" s="35"/>
      <c r="H23" s="47">
        <f>Stärke!$C$1</f>
        <v>16</v>
      </c>
      <c r="I23" s="35"/>
      <c r="J23" s="35"/>
    </row>
    <row r="24" spans="1:10" s="36" customFormat="1" ht="22.25" customHeight="1" x14ac:dyDescent="0.4">
      <c r="A24" s="134" t="s">
        <v>166</v>
      </c>
      <c r="B24" s="134" t="s">
        <v>60</v>
      </c>
      <c r="C24" s="135">
        <v>4</v>
      </c>
      <c r="D24" s="136"/>
      <c r="E24" s="136"/>
      <c r="F24" s="35">
        <f>Rohprotein!B1</f>
        <v>16</v>
      </c>
      <c r="G24" s="35"/>
      <c r="H24" s="47">
        <f>Rohprotein!$C$1</f>
        <v>15</v>
      </c>
      <c r="I24" s="35"/>
      <c r="J24" s="35"/>
    </row>
    <row r="25" spans="1:10" s="36" customFormat="1" ht="22.25" customHeight="1" x14ac:dyDescent="0.4">
      <c r="A25" s="134" t="s">
        <v>63</v>
      </c>
      <c r="B25" s="134" t="s">
        <v>64</v>
      </c>
      <c r="C25" s="135">
        <v>3</v>
      </c>
      <c r="D25" s="136"/>
      <c r="E25" s="136"/>
      <c r="F25" s="35">
        <f>Parameter5!B1</f>
        <v>6</v>
      </c>
      <c r="G25" s="35"/>
      <c r="H25" s="47">
        <f>Parameter5!$C$1</f>
        <v>5</v>
      </c>
      <c r="I25" s="35"/>
      <c r="J25" s="35"/>
    </row>
    <row r="26" spans="1:10" s="36" customFormat="1" ht="22.25" customHeight="1" x14ac:dyDescent="0.4">
      <c r="A26" s="134" t="s">
        <v>150</v>
      </c>
      <c r="B26" s="134" t="s">
        <v>64</v>
      </c>
      <c r="C26" s="135">
        <v>3</v>
      </c>
      <c r="D26" s="136"/>
      <c r="E26" s="136"/>
      <c r="F26" s="35">
        <f>Parameter5a!$B$1</f>
        <v>4</v>
      </c>
      <c r="G26" s="35"/>
      <c r="H26" s="47">
        <f>Parameter5a!$C$1</f>
        <v>3</v>
      </c>
      <c r="I26" s="35"/>
      <c r="J26" s="35"/>
    </row>
    <row r="27" spans="1:10" s="36" customFormat="1" ht="22.25" customHeight="1" x14ac:dyDescent="0.4">
      <c r="A27" s="134" t="s">
        <v>65</v>
      </c>
      <c r="B27" s="134" t="s">
        <v>66</v>
      </c>
      <c r="C27" s="135">
        <v>3</v>
      </c>
      <c r="D27" s="136"/>
      <c r="E27" s="136"/>
      <c r="F27" s="35">
        <f>Parameter6!$B$1</f>
        <v>5</v>
      </c>
      <c r="H27" s="47">
        <f>Parameter6!$C$1</f>
        <v>4</v>
      </c>
      <c r="I27" s="35"/>
      <c r="J27" s="35"/>
    </row>
    <row r="28" spans="1:10" s="24" customFormat="1" ht="20.100000000000001" customHeight="1" x14ac:dyDescent="0.45">
      <c r="A28" s="27"/>
      <c r="B28" s="132"/>
      <c r="C28" s="132"/>
      <c r="F28" s="28"/>
      <c r="G28" s="28"/>
      <c r="H28" s="29"/>
    </row>
    <row r="29" spans="1:10" ht="30.5" customHeight="1" x14ac:dyDescent="0.45">
      <c r="A29" s="12" t="s">
        <v>110</v>
      </c>
    </row>
    <row r="30" spans="1:10" ht="15" customHeight="1" x14ac:dyDescent="0.5">
      <c r="A30" s="9"/>
    </row>
    <row r="31" spans="1:10" s="15" customFormat="1" ht="25.25" customHeight="1" x14ac:dyDescent="0.4">
      <c r="A31" s="137" t="s">
        <v>62</v>
      </c>
      <c r="B31" s="121"/>
      <c r="C31" s="121"/>
      <c r="D31" s="121"/>
      <c r="E31" s="121"/>
      <c r="F31" s="121"/>
      <c r="G31" s="121"/>
      <c r="H31" s="121"/>
      <c r="I31" s="53" t="b">
        <f>ISBLANK(VLOOKUP(F21,Wasser!A3:C28,3))</f>
        <v>1</v>
      </c>
    </row>
    <row r="32" spans="1:10" s="15" customFormat="1" ht="40.25" customHeight="1" x14ac:dyDescent="0.4">
      <c r="A32" s="16" t="str">
        <f>IF(F21=H21,"bitte eingeben:",IF(I31,"","Art der Modifikation:"))</f>
        <v/>
      </c>
      <c r="B32" s="129"/>
      <c r="C32" s="129"/>
      <c r="D32" s="129"/>
      <c r="E32" s="129"/>
      <c r="F32" s="129"/>
      <c r="G32" s="129"/>
      <c r="H32" s="129"/>
      <c r="I32" s="53"/>
    </row>
    <row r="33" spans="1:9" s="15" customFormat="1" ht="25.25" customHeight="1" x14ac:dyDescent="0.4">
      <c r="A33" s="137" t="s">
        <v>61</v>
      </c>
      <c r="B33" s="121"/>
      <c r="C33" s="121"/>
      <c r="D33" s="121"/>
      <c r="E33" s="121"/>
      <c r="F33" s="121"/>
      <c r="G33" s="121"/>
      <c r="H33" s="121"/>
      <c r="I33" s="53" t="b">
        <f>ISBLANK(VLOOKUP(F22,Asche!A3:C23,3))</f>
        <v>1</v>
      </c>
    </row>
    <row r="34" spans="1:9" s="15" customFormat="1" ht="25.25" customHeight="1" x14ac:dyDescent="0.4">
      <c r="A34" s="137" t="s">
        <v>88</v>
      </c>
      <c r="B34" s="122"/>
      <c r="C34" s="122"/>
      <c r="D34" s="122"/>
      <c r="E34" s="122"/>
      <c r="F34" s="122"/>
      <c r="G34" s="122"/>
      <c r="H34" s="122"/>
      <c r="I34" s="53"/>
    </row>
    <row r="35" spans="1:9" s="15" customFormat="1" ht="40.25" customHeight="1" x14ac:dyDescent="0.4">
      <c r="A35" s="16" t="str">
        <f>IF(F22=H22,"bitte eingeben:",IF(I33,"","Art der Modifikation:"))</f>
        <v/>
      </c>
      <c r="B35" s="123"/>
      <c r="C35" s="123"/>
      <c r="D35" s="123"/>
      <c r="E35" s="123"/>
      <c r="F35" s="123"/>
      <c r="G35" s="123"/>
      <c r="H35" s="123"/>
      <c r="I35" s="53"/>
    </row>
    <row r="36" spans="1:9" s="15" customFormat="1" ht="25.25" customHeight="1" x14ac:dyDescent="0.4">
      <c r="A36" s="137" t="str">
        <f>A23</f>
        <v>Stärke</v>
      </c>
      <c r="B36" s="130"/>
      <c r="C36" s="130"/>
      <c r="D36" s="130"/>
      <c r="E36" s="130"/>
      <c r="F36" s="130"/>
      <c r="G36" s="130"/>
      <c r="H36" s="130"/>
      <c r="I36" s="53" t="b">
        <f>ISBLANK(VLOOKUP(F23,Stärke!A3:C25,3))</f>
        <v>1</v>
      </c>
    </row>
    <row r="37" spans="1:9" s="15" customFormat="1" ht="25.25" customHeight="1" x14ac:dyDescent="0.4">
      <c r="A37" s="125" t="s">
        <v>208</v>
      </c>
      <c r="B37" s="125"/>
      <c r="C37" s="125"/>
      <c r="D37" s="125"/>
      <c r="E37" s="125"/>
      <c r="F37" s="126"/>
      <c r="G37" s="126"/>
      <c r="H37" s="126"/>
      <c r="I37" s="53"/>
    </row>
    <row r="38" spans="1:9" s="15" customFormat="1" ht="40.25" customHeight="1" x14ac:dyDescent="0.4">
      <c r="A38" s="16" t="str">
        <f>IF(F23=H23,"bitte eingeben:",IF(I36,"","Art der Modifikation:"))</f>
        <v/>
      </c>
      <c r="B38" s="123"/>
      <c r="C38" s="123"/>
      <c r="D38" s="123"/>
      <c r="E38" s="123"/>
      <c r="F38" s="123"/>
      <c r="G38" s="123"/>
      <c r="H38" s="123"/>
      <c r="I38" s="53"/>
    </row>
    <row r="39" spans="1:9" s="15" customFormat="1" ht="25.25" customHeight="1" x14ac:dyDescent="0.4">
      <c r="A39" s="137" t="str">
        <f>A24</f>
        <v>Rohprotein (N * 6,25)</v>
      </c>
      <c r="B39" s="121"/>
      <c r="C39" s="121"/>
      <c r="D39" s="121"/>
      <c r="E39" s="121"/>
      <c r="F39" s="121"/>
      <c r="G39" s="121"/>
      <c r="H39" s="121"/>
      <c r="I39" s="53" t="b">
        <f>ISBLANK(VLOOKUP(F24,Rohprotein!A3:C21,3))</f>
        <v>1</v>
      </c>
    </row>
    <row r="40" spans="1:9" s="15" customFormat="1" ht="40.25" customHeight="1" x14ac:dyDescent="0.4">
      <c r="A40" s="16" t="str">
        <f>IF(F24=H24,"bitte eingeben:",IF(I39,"","Art der Modifikation:"))</f>
        <v/>
      </c>
      <c r="B40" s="123"/>
      <c r="C40" s="123"/>
      <c r="D40" s="123"/>
      <c r="E40" s="123"/>
      <c r="F40" s="123"/>
      <c r="G40" s="123"/>
      <c r="H40" s="123"/>
      <c r="I40" s="53"/>
    </row>
    <row r="41" spans="1:9" s="15" customFormat="1" ht="25.25" customHeight="1" x14ac:dyDescent="0.4">
      <c r="A41" s="137" t="str">
        <f>A25</f>
        <v>Feuchtklebergehalt</v>
      </c>
      <c r="B41" s="122"/>
      <c r="C41" s="122"/>
      <c r="D41" s="122"/>
      <c r="E41" s="122"/>
      <c r="F41" s="122"/>
      <c r="G41" s="122"/>
      <c r="H41" s="122"/>
      <c r="I41" s="53" t="b">
        <f>ISBLANK(VLOOKUP(F25,Parameter5!A3:C19,3))</f>
        <v>1</v>
      </c>
    </row>
    <row r="42" spans="1:9" s="15" customFormat="1" ht="40.25" customHeight="1" x14ac:dyDescent="0.4">
      <c r="A42" s="16" t="str">
        <f>IF(F25=H25,"bitte eingeben:",IF(I41,"","Art der Modifikation:"))</f>
        <v/>
      </c>
      <c r="B42" s="123"/>
      <c r="C42" s="123"/>
      <c r="D42" s="123"/>
      <c r="E42" s="123"/>
      <c r="F42" s="123"/>
      <c r="G42" s="123"/>
      <c r="H42" s="123"/>
      <c r="I42" s="53"/>
    </row>
    <row r="43" spans="1:9" s="15" customFormat="1" ht="25.25" customHeight="1" x14ac:dyDescent="0.4">
      <c r="A43" s="137" t="s">
        <v>150</v>
      </c>
      <c r="B43" s="124"/>
      <c r="C43" s="124"/>
      <c r="D43" s="124"/>
      <c r="E43" s="124"/>
      <c r="F43" s="124"/>
      <c r="G43" s="124"/>
      <c r="H43" s="124"/>
      <c r="I43" s="53" t="b">
        <f>ISBLANK(VLOOKUP(F26,Parameter5a!A3:C19,3))</f>
        <v>1</v>
      </c>
    </row>
    <row r="44" spans="1:9" s="15" customFormat="1" ht="40.25" customHeight="1" x14ac:dyDescent="0.4">
      <c r="A44" s="16" t="str">
        <f>IF(F26=H26,"bitte eingeben:",IF(I43,"","Art der Modifikation:"))</f>
        <v/>
      </c>
      <c r="B44" s="123"/>
      <c r="C44" s="123"/>
      <c r="D44" s="123"/>
      <c r="E44" s="123"/>
      <c r="F44" s="123"/>
      <c r="G44" s="123"/>
      <c r="H44" s="123"/>
      <c r="I44" s="53"/>
    </row>
    <row r="45" spans="1:9" s="15" customFormat="1" ht="25.25" customHeight="1" x14ac:dyDescent="0.4">
      <c r="A45" s="137" t="str">
        <f>A27</f>
        <v>Fallzahl</v>
      </c>
      <c r="B45" s="122"/>
      <c r="C45" s="122"/>
      <c r="D45" s="122"/>
      <c r="E45" s="122"/>
      <c r="F45" s="122"/>
      <c r="G45" s="122"/>
      <c r="H45" s="122"/>
      <c r="I45" s="53" t="b">
        <f>ISBLANK(VLOOKUP(F27,Parameter6!A3:C12,3))</f>
        <v>1</v>
      </c>
    </row>
    <row r="46" spans="1:9" s="15" customFormat="1" ht="40.25" customHeight="1" x14ac:dyDescent="0.4">
      <c r="A46" s="16" t="str">
        <f>IF(F27=H27,"bitte eingeben:",IF(I45,"","Art der Modifikation:"))</f>
        <v/>
      </c>
      <c r="B46" s="120"/>
      <c r="C46" s="120"/>
      <c r="D46" s="120"/>
      <c r="E46" s="120"/>
      <c r="F46" s="120"/>
      <c r="G46" s="120"/>
      <c r="H46" s="120"/>
      <c r="I46" s="53"/>
    </row>
  </sheetData>
  <sheetProtection algorithmName="SHA-512" hashValue="2umCx5SuPl7Fs/NdRlpdY7xomCjk8Xfh6CxeRFT6zwpIuqKjHH+PKtRpnjD8kpZ2l+BNt80Ffu9cjsStM5mOzg==" saltValue="pXKun1rNxBVBaOEFvdZ14g==" spinCount="100000" sheet="1" objects="1" scenarios="1"/>
  <mergeCells count="26">
    <mergeCell ref="B32:H32"/>
    <mergeCell ref="B36:H36"/>
    <mergeCell ref="B34:H34"/>
    <mergeCell ref="A11:H11"/>
    <mergeCell ref="A12:H12"/>
    <mergeCell ref="A13:H13"/>
    <mergeCell ref="B28:C28"/>
    <mergeCell ref="B31:H31"/>
    <mergeCell ref="E3:F3"/>
    <mergeCell ref="A7:H7"/>
    <mergeCell ref="A8:H8"/>
    <mergeCell ref="A10:H10"/>
    <mergeCell ref="A9:H9"/>
    <mergeCell ref="B46:H46"/>
    <mergeCell ref="B33:H33"/>
    <mergeCell ref="B41:H41"/>
    <mergeCell ref="B45:H45"/>
    <mergeCell ref="B35:H35"/>
    <mergeCell ref="B43:H43"/>
    <mergeCell ref="B44:H44"/>
    <mergeCell ref="B39:H39"/>
    <mergeCell ref="B40:H40"/>
    <mergeCell ref="B38:H38"/>
    <mergeCell ref="B42:H42"/>
    <mergeCell ref="A37:E37"/>
    <mergeCell ref="F37:H37"/>
  </mergeCells>
  <phoneticPr fontId="0" type="noConversion"/>
  <conditionalFormatting sqref="A37">
    <cfRule type="expression" dxfId="23" priority="1" stopIfTrue="1">
      <formula>$F$23-$H$23&lt;1</formula>
    </cfRule>
  </conditionalFormatting>
  <conditionalFormatting sqref="B32:H32">
    <cfRule type="expression" dxfId="22" priority="15" stopIfTrue="1">
      <formula>OR($F$21-$H$21=0,NOT(I31))</formula>
    </cfRule>
  </conditionalFormatting>
  <conditionalFormatting sqref="B35:H35">
    <cfRule type="expression" dxfId="21" priority="16" stopIfTrue="1">
      <formula>OR($F$22-$H$22=0,NOT(I33))</formula>
    </cfRule>
  </conditionalFormatting>
  <conditionalFormatting sqref="B38:H38">
    <cfRule type="expression" dxfId="20" priority="17" stopIfTrue="1">
      <formula>OR($F$23-$H$23=0,NOT(I36))</formula>
    </cfRule>
  </conditionalFormatting>
  <conditionalFormatting sqref="B40:H40">
    <cfRule type="expression" dxfId="19" priority="18" stopIfTrue="1">
      <formula>OR($F$24-$H$24=0,NOT(I39))</formula>
    </cfRule>
  </conditionalFormatting>
  <conditionalFormatting sqref="B41:H41">
    <cfRule type="expression" dxfId="18" priority="6" stopIfTrue="1">
      <formula>$H$21-5=0</formula>
    </cfRule>
  </conditionalFormatting>
  <conditionalFormatting sqref="B42:H42">
    <cfRule type="expression" dxfId="17" priority="19" stopIfTrue="1">
      <formula>OR($F$25-$H$25=0,NOT(I41))</formula>
    </cfRule>
  </conditionalFormatting>
  <conditionalFormatting sqref="B44:H44">
    <cfRule type="expression" dxfId="16" priority="23" stopIfTrue="1">
      <formula>OR($F$26-$H$26=0,NOT(I43))</formula>
    </cfRule>
  </conditionalFormatting>
  <conditionalFormatting sqref="B45:H45">
    <cfRule type="expression" dxfId="15" priority="7" stopIfTrue="1">
      <formula>$I$21-3=0</formula>
    </cfRule>
  </conditionalFormatting>
  <conditionalFormatting sqref="B46:H46">
    <cfRule type="expression" dxfId="14" priority="20" stopIfTrue="1">
      <formula>OR($F$27-$H$27=0,NOT(I45))</formula>
    </cfRule>
  </conditionalFormatting>
  <conditionalFormatting sqref="F21">
    <cfRule type="expression" dxfId="13" priority="9" stopIfTrue="1">
      <formula>$F$21-$H$21=1</formula>
    </cfRule>
  </conditionalFormatting>
  <conditionalFormatting sqref="F22">
    <cfRule type="expression" dxfId="12" priority="10" stopIfTrue="1">
      <formula>$F$22-$H$22=1</formula>
    </cfRule>
  </conditionalFormatting>
  <conditionalFormatting sqref="F23">
    <cfRule type="expression" dxfId="11" priority="11" stopIfTrue="1">
      <formula>$F$23-$H$23=1</formula>
    </cfRule>
  </conditionalFormatting>
  <conditionalFormatting sqref="F24">
    <cfRule type="expression" dxfId="10" priority="12" stopIfTrue="1">
      <formula>$F$24-$H$24=1</formula>
    </cfRule>
  </conditionalFormatting>
  <conditionalFormatting sqref="F25">
    <cfRule type="expression" dxfId="9" priority="13" stopIfTrue="1">
      <formula>$F$25-$H$25=1</formula>
    </cfRule>
  </conditionalFormatting>
  <conditionalFormatting sqref="F26">
    <cfRule type="expression" dxfId="8" priority="24" stopIfTrue="1">
      <formula>$F$26-$H$26=1</formula>
    </cfRule>
  </conditionalFormatting>
  <conditionalFormatting sqref="F27">
    <cfRule type="expression" dxfId="7" priority="14" stopIfTrue="1">
      <formula>$F$27-$H$27=1</formula>
    </cfRule>
  </conditionalFormatting>
  <conditionalFormatting sqref="F28">
    <cfRule type="expression" dxfId="6" priority="21" stopIfTrue="1">
      <formula>$F$28-$H$28=1</formula>
    </cfRule>
  </conditionalFormatting>
  <conditionalFormatting sqref="F37">
    <cfRule type="expression" dxfId="5" priority="2" stopIfTrue="1">
      <formula>$F$23-$H$23&lt;1</formula>
    </cfRule>
  </conditionalFormatting>
  <conditionalFormatting sqref="G21 G23:G26 G28">
    <cfRule type="cellIs" dxfId="4" priority="8" stopIfTrue="1" operator="equal">
      <formula>10</formula>
    </cfRule>
  </conditionalFormatting>
  <conditionalFormatting sqref="G22">
    <cfRule type="cellIs" dxfId="3" priority="22" stopIfTrue="1" operator="equal">
      <formula>13</formula>
    </cfRule>
  </conditionalFormatting>
  <conditionalFormatting sqref="H21:H24 I22">
    <cfRule type="cellIs" dxfId="2" priority="3" stopIfTrue="1" operator="equal">
      <formula>6</formula>
    </cfRule>
  </conditionalFormatting>
  <conditionalFormatting sqref="I21 I23:I27">
    <cfRule type="cellIs" dxfId="1" priority="5" stopIfTrue="1" operator="equal">
      <formula>11</formula>
    </cfRule>
  </conditionalFormatting>
  <conditionalFormatting sqref="J21:J27">
    <cfRule type="cellIs" dxfId="0" priority="4" stopIfTrue="1" operator="equal">
      <formula>15</formula>
    </cfRule>
  </conditionalFormatting>
  <hyperlinks>
    <hyperlink ref="B4" r:id="rId1" xr:uid="{00000000-0004-0000-0800-000000000000}"/>
  </hyperlinks>
  <pageMargins left="0.59055118110236227" right="0.59055118110236227" top="0.51181102362204722" bottom="0.39370078740157483" header="0.27559055118110237" footer="0.27559055118110237"/>
  <pageSetup paperSize="9" scale="98" orientation="landscape" verticalDpi="196" r:id="rId2"/>
  <headerFooter alignWithMargins="0">
    <oddHeader>&amp;LErgebnisdatenblatt&amp;C&amp;F&amp;RSeite &amp;P von &amp;N  Seiten</oddHeader>
    <oddFooter>&amp;L(c) LVU, 79336 Herbolzheim&amp;RTel +49 7643 40335; Fax: +49 7643 40319; info@lvus.de</oddFooter>
  </headerFooter>
  <rowBreaks count="2" manualBreakCount="2">
    <brk id="19" max="16383" man="1"/>
    <brk id="28" max="16383" man="1"/>
  </rowBreaks>
  <drawing r:id="rId3"/>
  <legacyDrawing r:id="rId4"/>
  <mc:AlternateContent xmlns:mc="http://schemas.openxmlformats.org/markup-compatibility/2006">
    <mc:Choice Requires="x14">
      <controls>
        <mc:AlternateContent xmlns:mc="http://schemas.openxmlformats.org/markup-compatibility/2006">
          <mc:Choice Requires="x14">
            <control shapeId="2095" r:id="rId5" name="Drop Down 47">
              <controlPr locked="0" defaultSize="0" autoLine="0" autoPict="0">
                <anchor moveWithCells="1">
                  <from>
                    <xdr:col>1</xdr:col>
                    <xdr:colOff>19050</xdr:colOff>
                    <xdr:row>30</xdr:row>
                    <xdr:rowOff>38100</xdr:rowOff>
                  </from>
                  <to>
                    <xdr:col>7</xdr:col>
                    <xdr:colOff>552450</xdr:colOff>
                    <xdr:row>30</xdr:row>
                    <xdr:rowOff>238125</xdr:rowOff>
                  </to>
                </anchor>
              </controlPr>
            </control>
          </mc:Choice>
        </mc:AlternateContent>
        <mc:AlternateContent xmlns:mc="http://schemas.openxmlformats.org/markup-compatibility/2006">
          <mc:Choice Requires="x14">
            <control shapeId="2096" r:id="rId6" name="Drop Down 48">
              <controlPr locked="0" defaultSize="0" autoLine="0" autoPict="0">
                <anchor moveWithCells="1">
                  <from>
                    <xdr:col>1</xdr:col>
                    <xdr:colOff>19050</xdr:colOff>
                    <xdr:row>32</xdr:row>
                    <xdr:rowOff>19050</xdr:rowOff>
                  </from>
                  <to>
                    <xdr:col>7</xdr:col>
                    <xdr:colOff>552450</xdr:colOff>
                    <xdr:row>32</xdr:row>
                    <xdr:rowOff>238125</xdr:rowOff>
                  </to>
                </anchor>
              </controlPr>
            </control>
          </mc:Choice>
        </mc:AlternateContent>
        <mc:AlternateContent xmlns:mc="http://schemas.openxmlformats.org/markup-compatibility/2006">
          <mc:Choice Requires="x14">
            <control shapeId="2097" r:id="rId7" name="Drop Down 49">
              <controlPr locked="0" defaultSize="0" autoLine="0" autoPict="0">
                <anchor moveWithCells="1">
                  <from>
                    <xdr:col>1</xdr:col>
                    <xdr:colOff>19050</xdr:colOff>
                    <xdr:row>35</xdr:row>
                    <xdr:rowOff>38100</xdr:rowOff>
                  </from>
                  <to>
                    <xdr:col>7</xdr:col>
                    <xdr:colOff>552450</xdr:colOff>
                    <xdr:row>35</xdr:row>
                    <xdr:rowOff>238125</xdr:rowOff>
                  </to>
                </anchor>
              </controlPr>
            </control>
          </mc:Choice>
        </mc:AlternateContent>
        <mc:AlternateContent xmlns:mc="http://schemas.openxmlformats.org/markup-compatibility/2006">
          <mc:Choice Requires="x14">
            <control shapeId="2098" r:id="rId8" name="Drop Down 50">
              <controlPr locked="0" defaultSize="0" autoLine="0" autoPict="0">
                <anchor moveWithCells="1">
                  <from>
                    <xdr:col>1</xdr:col>
                    <xdr:colOff>19050</xdr:colOff>
                    <xdr:row>38</xdr:row>
                    <xdr:rowOff>38100</xdr:rowOff>
                  </from>
                  <to>
                    <xdr:col>7</xdr:col>
                    <xdr:colOff>552450</xdr:colOff>
                    <xdr:row>38</xdr:row>
                    <xdr:rowOff>238125</xdr:rowOff>
                  </to>
                </anchor>
              </controlPr>
            </control>
          </mc:Choice>
        </mc:AlternateContent>
        <mc:AlternateContent xmlns:mc="http://schemas.openxmlformats.org/markup-compatibility/2006">
          <mc:Choice Requires="x14">
            <control shapeId="2099" r:id="rId9" name="Drop Down 51">
              <controlPr locked="0" defaultSize="0" autoLine="0" autoPict="0">
                <anchor moveWithCells="1">
                  <from>
                    <xdr:col>1</xdr:col>
                    <xdr:colOff>19050</xdr:colOff>
                    <xdr:row>40</xdr:row>
                    <xdr:rowOff>38100</xdr:rowOff>
                  </from>
                  <to>
                    <xdr:col>7</xdr:col>
                    <xdr:colOff>552450</xdr:colOff>
                    <xdr:row>40</xdr:row>
                    <xdr:rowOff>238125</xdr:rowOff>
                  </to>
                </anchor>
              </controlPr>
            </control>
          </mc:Choice>
        </mc:AlternateContent>
        <mc:AlternateContent xmlns:mc="http://schemas.openxmlformats.org/markup-compatibility/2006">
          <mc:Choice Requires="x14">
            <control shapeId="2100" r:id="rId10" name="Drop Down 52">
              <controlPr locked="0" defaultSize="0" autoLine="0" autoPict="0">
                <anchor moveWithCells="1">
                  <from>
                    <xdr:col>1</xdr:col>
                    <xdr:colOff>19050</xdr:colOff>
                    <xdr:row>44</xdr:row>
                    <xdr:rowOff>38100</xdr:rowOff>
                  </from>
                  <to>
                    <xdr:col>7</xdr:col>
                    <xdr:colOff>552450</xdr:colOff>
                    <xdr:row>44</xdr:row>
                    <xdr:rowOff>238125</xdr:rowOff>
                  </to>
                </anchor>
              </controlPr>
            </control>
          </mc:Choice>
        </mc:AlternateContent>
        <mc:AlternateContent xmlns:mc="http://schemas.openxmlformats.org/markup-compatibility/2006">
          <mc:Choice Requires="x14">
            <control shapeId="2119" r:id="rId11" name="Drop Down 71">
              <controlPr locked="0" defaultSize="0" autoLine="0" autoPict="0">
                <anchor moveWithCells="1">
                  <from>
                    <xdr:col>1</xdr:col>
                    <xdr:colOff>19050</xdr:colOff>
                    <xdr:row>33</xdr:row>
                    <xdr:rowOff>19050</xdr:rowOff>
                  </from>
                  <to>
                    <xdr:col>7</xdr:col>
                    <xdr:colOff>552450</xdr:colOff>
                    <xdr:row>33</xdr:row>
                    <xdr:rowOff>238125</xdr:rowOff>
                  </to>
                </anchor>
              </controlPr>
            </control>
          </mc:Choice>
        </mc:AlternateContent>
        <mc:AlternateContent xmlns:mc="http://schemas.openxmlformats.org/markup-compatibility/2006">
          <mc:Choice Requires="x14">
            <control shapeId="2122" r:id="rId12" name="Drop Down 74">
              <controlPr locked="0" defaultSize="0" autoLine="0" autoPict="0">
                <anchor moveWithCells="1">
                  <from>
                    <xdr:col>6</xdr:col>
                    <xdr:colOff>28575</xdr:colOff>
                    <xdr:row>13</xdr:row>
                    <xdr:rowOff>19050</xdr:rowOff>
                  </from>
                  <to>
                    <xdr:col>6</xdr:col>
                    <xdr:colOff>895350</xdr:colOff>
                    <xdr:row>13</xdr:row>
                    <xdr:rowOff>285750</xdr:rowOff>
                  </to>
                </anchor>
              </controlPr>
            </control>
          </mc:Choice>
        </mc:AlternateContent>
        <mc:AlternateContent xmlns:mc="http://schemas.openxmlformats.org/markup-compatibility/2006">
          <mc:Choice Requires="x14">
            <control shapeId="2123" r:id="rId13" name="Drop Down 75">
              <controlPr locked="0" defaultSize="0" autoLine="0" autoPict="0">
                <anchor moveWithCells="1">
                  <from>
                    <xdr:col>1</xdr:col>
                    <xdr:colOff>19050</xdr:colOff>
                    <xdr:row>42</xdr:row>
                    <xdr:rowOff>38100</xdr:rowOff>
                  </from>
                  <to>
                    <xdr:col>7</xdr:col>
                    <xdr:colOff>552450</xdr:colOff>
                    <xdr:row>42</xdr:row>
                    <xdr:rowOff>238125</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Tabelle6">
    <pageSetUpPr fitToPage="1"/>
  </sheetPr>
  <dimension ref="A1:H38"/>
  <sheetViews>
    <sheetView workbookViewId="0">
      <selection activeCell="A2" sqref="A2:G2"/>
    </sheetView>
  </sheetViews>
  <sheetFormatPr baseColWidth="10" defaultColWidth="11.42578125" defaultRowHeight="15.4" x14ac:dyDescent="0.45"/>
  <cols>
    <col min="1" max="7" width="12.640625" style="1" customWidth="1"/>
    <col min="8" max="16384" width="11.42578125" style="1"/>
  </cols>
  <sheetData>
    <row r="1" spans="1:8" x14ac:dyDescent="0.45">
      <c r="A1" s="1" t="s">
        <v>18</v>
      </c>
      <c r="H1" s="55">
        <f>COUNTA(A2:G38)</f>
        <v>0</v>
      </c>
    </row>
    <row r="2" spans="1:8" x14ac:dyDescent="0.45">
      <c r="A2" s="133"/>
      <c r="B2" s="133"/>
      <c r="C2" s="133"/>
      <c r="D2" s="133"/>
      <c r="E2" s="133"/>
      <c r="F2" s="133"/>
      <c r="G2" s="133"/>
    </row>
    <row r="3" spans="1:8" x14ac:dyDescent="0.45">
      <c r="A3" s="133"/>
      <c r="B3" s="133"/>
      <c r="C3" s="133"/>
      <c r="D3" s="133"/>
      <c r="E3" s="133"/>
      <c r="F3" s="133"/>
      <c r="G3" s="133"/>
    </row>
    <row r="4" spans="1:8" x14ac:dyDescent="0.45">
      <c r="A4" s="133"/>
      <c r="B4" s="133"/>
      <c r="C4" s="133"/>
      <c r="D4" s="133"/>
      <c r="E4" s="133"/>
      <c r="F4" s="133"/>
      <c r="G4" s="133"/>
    </row>
    <row r="5" spans="1:8" x14ac:dyDescent="0.45">
      <c r="A5" s="133"/>
      <c r="B5" s="133"/>
      <c r="C5" s="133"/>
      <c r="D5" s="133"/>
      <c r="E5" s="133"/>
      <c r="F5" s="133"/>
      <c r="G5" s="133"/>
    </row>
    <row r="6" spans="1:8" x14ac:dyDescent="0.45">
      <c r="A6" s="133"/>
      <c r="B6" s="133"/>
      <c r="C6" s="133"/>
      <c r="D6" s="133"/>
      <c r="E6" s="133"/>
      <c r="F6" s="133"/>
      <c r="G6" s="133"/>
    </row>
    <row r="7" spans="1:8" x14ac:dyDescent="0.45">
      <c r="A7" s="133"/>
      <c r="B7" s="133"/>
      <c r="C7" s="133"/>
      <c r="D7" s="133"/>
      <c r="E7" s="133"/>
      <c r="F7" s="133"/>
      <c r="G7" s="133"/>
    </row>
    <row r="8" spans="1:8" x14ac:dyDescent="0.45">
      <c r="A8" s="133"/>
      <c r="B8" s="133"/>
      <c r="C8" s="133"/>
      <c r="D8" s="133"/>
      <c r="E8" s="133"/>
      <c r="F8" s="133"/>
      <c r="G8" s="133"/>
    </row>
    <row r="9" spans="1:8" x14ac:dyDescent="0.45">
      <c r="A9" s="133"/>
      <c r="B9" s="133"/>
      <c r="C9" s="133"/>
      <c r="D9" s="133"/>
      <c r="E9" s="133"/>
      <c r="F9" s="133"/>
      <c r="G9" s="133"/>
    </row>
    <row r="10" spans="1:8" x14ac:dyDescent="0.45">
      <c r="A10" s="133"/>
      <c r="B10" s="133"/>
      <c r="C10" s="133"/>
      <c r="D10" s="133"/>
      <c r="E10" s="133"/>
      <c r="F10" s="133"/>
      <c r="G10" s="133"/>
    </row>
    <row r="11" spans="1:8" x14ac:dyDescent="0.45">
      <c r="A11" s="133"/>
      <c r="B11" s="133"/>
      <c r="C11" s="133"/>
      <c r="D11" s="133"/>
      <c r="E11" s="133"/>
      <c r="F11" s="133"/>
      <c r="G11" s="133"/>
    </row>
    <row r="12" spans="1:8" x14ac:dyDescent="0.45">
      <c r="A12" s="133"/>
      <c r="B12" s="133"/>
      <c r="C12" s="133"/>
      <c r="D12" s="133"/>
      <c r="E12" s="133"/>
      <c r="F12" s="133"/>
      <c r="G12" s="133"/>
    </row>
    <row r="13" spans="1:8" x14ac:dyDescent="0.45">
      <c r="A13" s="133"/>
      <c r="B13" s="133"/>
      <c r="C13" s="133"/>
      <c r="D13" s="133"/>
      <c r="E13" s="133"/>
      <c r="F13" s="133"/>
      <c r="G13" s="133"/>
    </row>
    <row r="14" spans="1:8" x14ac:dyDescent="0.45">
      <c r="A14" s="133"/>
      <c r="B14" s="133"/>
      <c r="C14" s="133"/>
      <c r="D14" s="133"/>
      <c r="E14" s="133"/>
      <c r="F14" s="133"/>
      <c r="G14" s="133"/>
    </row>
    <row r="15" spans="1:8" x14ac:dyDescent="0.45">
      <c r="A15" s="133"/>
      <c r="B15" s="133"/>
      <c r="C15" s="133"/>
      <c r="D15" s="133"/>
      <c r="E15" s="133"/>
      <c r="F15" s="133"/>
      <c r="G15" s="133"/>
    </row>
    <row r="16" spans="1:8" x14ac:dyDescent="0.45">
      <c r="A16" s="133"/>
      <c r="B16" s="133"/>
      <c r="C16" s="133"/>
      <c r="D16" s="133"/>
      <c r="E16" s="133"/>
      <c r="F16" s="133"/>
      <c r="G16" s="133"/>
    </row>
    <row r="17" spans="1:7" x14ac:dyDescent="0.45">
      <c r="A17" s="133"/>
      <c r="B17" s="133"/>
      <c r="C17" s="133"/>
      <c r="D17" s="133"/>
      <c r="E17" s="133"/>
      <c r="F17" s="133"/>
      <c r="G17" s="133"/>
    </row>
    <row r="18" spans="1:7" x14ac:dyDescent="0.45">
      <c r="A18" s="133"/>
      <c r="B18" s="133"/>
      <c r="C18" s="133"/>
      <c r="D18" s="133"/>
      <c r="E18" s="133"/>
      <c r="F18" s="133"/>
      <c r="G18" s="133"/>
    </row>
    <row r="19" spans="1:7" x14ac:dyDescent="0.45">
      <c r="A19" s="133"/>
      <c r="B19" s="133"/>
      <c r="C19" s="133"/>
      <c r="D19" s="133"/>
      <c r="E19" s="133"/>
      <c r="F19" s="133"/>
      <c r="G19" s="133"/>
    </row>
    <row r="20" spans="1:7" x14ac:dyDescent="0.45">
      <c r="A20" s="133"/>
      <c r="B20" s="133"/>
      <c r="C20" s="133"/>
      <c r="D20" s="133"/>
      <c r="E20" s="133"/>
      <c r="F20" s="133"/>
      <c r="G20" s="133"/>
    </row>
    <row r="21" spans="1:7" x14ac:dyDescent="0.45">
      <c r="A21" s="133"/>
      <c r="B21" s="133"/>
      <c r="C21" s="133"/>
      <c r="D21" s="133"/>
      <c r="E21" s="133"/>
      <c r="F21" s="133"/>
      <c r="G21" s="133"/>
    </row>
    <row r="22" spans="1:7" x14ac:dyDescent="0.45">
      <c r="A22" s="133"/>
      <c r="B22" s="133"/>
      <c r="C22" s="133"/>
      <c r="D22" s="133"/>
      <c r="E22" s="133"/>
      <c r="F22" s="133"/>
      <c r="G22" s="133"/>
    </row>
    <row r="23" spans="1:7" x14ac:dyDescent="0.45">
      <c r="A23" s="133"/>
      <c r="B23" s="133"/>
      <c r="C23" s="133"/>
      <c r="D23" s="133"/>
      <c r="E23" s="133"/>
      <c r="F23" s="133"/>
      <c r="G23" s="133"/>
    </row>
    <row r="24" spans="1:7" x14ac:dyDescent="0.45">
      <c r="A24" s="133"/>
      <c r="B24" s="133"/>
      <c r="C24" s="133"/>
      <c r="D24" s="133"/>
      <c r="E24" s="133"/>
      <c r="F24" s="133"/>
      <c r="G24" s="133"/>
    </row>
    <row r="25" spans="1:7" x14ac:dyDescent="0.45">
      <c r="A25" s="133"/>
      <c r="B25" s="133"/>
      <c r="C25" s="133"/>
      <c r="D25" s="133"/>
      <c r="E25" s="133"/>
      <c r="F25" s="133"/>
      <c r="G25" s="133"/>
    </row>
    <row r="26" spans="1:7" x14ac:dyDescent="0.45">
      <c r="A26" s="133"/>
      <c r="B26" s="133"/>
      <c r="C26" s="133"/>
      <c r="D26" s="133"/>
      <c r="E26" s="133"/>
      <c r="F26" s="133"/>
      <c r="G26" s="133"/>
    </row>
    <row r="27" spans="1:7" x14ac:dyDescent="0.45">
      <c r="A27" s="133"/>
      <c r="B27" s="133"/>
      <c r="C27" s="133"/>
      <c r="D27" s="133"/>
      <c r="E27" s="133"/>
      <c r="F27" s="133"/>
      <c r="G27" s="133"/>
    </row>
    <row r="28" spans="1:7" x14ac:dyDescent="0.45">
      <c r="A28" s="133"/>
      <c r="B28" s="133"/>
      <c r="C28" s="133"/>
      <c r="D28" s="133"/>
      <c r="E28" s="133"/>
      <c r="F28" s="133"/>
      <c r="G28" s="133"/>
    </row>
    <row r="29" spans="1:7" x14ac:dyDescent="0.45">
      <c r="A29" s="133"/>
      <c r="B29" s="133"/>
      <c r="C29" s="133"/>
      <c r="D29" s="133"/>
      <c r="E29" s="133"/>
      <c r="F29" s="133"/>
      <c r="G29" s="133"/>
    </row>
    <row r="30" spans="1:7" x14ac:dyDescent="0.45">
      <c r="A30" s="133"/>
      <c r="B30" s="133"/>
      <c r="C30" s="133"/>
      <c r="D30" s="133"/>
      <c r="E30" s="133"/>
      <c r="F30" s="133"/>
      <c r="G30" s="133"/>
    </row>
    <row r="31" spans="1:7" x14ac:dyDescent="0.45">
      <c r="A31" s="133"/>
      <c r="B31" s="133"/>
      <c r="C31" s="133"/>
      <c r="D31" s="133"/>
      <c r="E31" s="133"/>
      <c r="F31" s="133"/>
      <c r="G31" s="133"/>
    </row>
    <row r="32" spans="1:7" x14ac:dyDescent="0.45">
      <c r="A32" s="133"/>
      <c r="B32" s="133"/>
      <c r="C32" s="133"/>
      <c r="D32" s="133"/>
      <c r="E32" s="133"/>
      <c r="F32" s="133"/>
      <c r="G32" s="133"/>
    </row>
    <row r="33" spans="1:7" x14ac:dyDescent="0.45">
      <c r="A33" s="133"/>
      <c r="B33" s="133"/>
      <c r="C33" s="133"/>
      <c r="D33" s="133"/>
      <c r="E33" s="133"/>
      <c r="F33" s="133"/>
      <c r="G33" s="133"/>
    </row>
    <row r="34" spans="1:7" x14ac:dyDescent="0.45">
      <c r="A34" s="133"/>
      <c r="B34" s="133"/>
      <c r="C34" s="133"/>
      <c r="D34" s="133"/>
      <c r="E34" s="133"/>
      <c r="F34" s="133"/>
      <c r="G34" s="133"/>
    </row>
    <row r="35" spans="1:7" x14ac:dyDescent="0.45">
      <c r="A35" s="133"/>
      <c r="B35" s="133"/>
      <c r="C35" s="133"/>
      <c r="D35" s="133"/>
      <c r="E35" s="133"/>
      <c r="F35" s="133"/>
      <c r="G35" s="133"/>
    </row>
    <row r="36" spans="1:7" x14ac:dyDescent="0.45">
      <c r="A36" s="133"/>
      <c r="B36" s="133"/>
      <c r="C36" s="133"/>
      <c r="D36" s="133"/>
      <c r="E36" s="133"/>
      <c r="F36" s="133"/>
      <c r="G36" s="133"/>
    </row>
    <row r="37" spans="1:7" x14ac:dyDescent="0.45">
      <c r="A37" s="133"/>
      <c r="B37" s="133"/>
      <c r="C37" s="133"/>
      <c r="D37" s="133"/>
      <c r="E37" s="133"/>
      <c r="F37" s="133"/>
      <c r="G37" s="133"/>
    </row>
    <row r="38" spans="1:7" x14ac:dyDescent="0.45">
      <c r="A38" s="133"/>
      <c r="B38" s="133"/>
      <c r="C38" s="133"/>
      <c r="D38" s="133"/>
      <c r="E38" s="133"/>
      <c r="F38" s="133"/>
      <c r="G38" s="133"/>
    </row>
  </sheetData>
  <sheetProtection algorithmName="SHA-512" hashValue="D9QZQoM+G9o9QVBKN8RtgZQ1ofxGJ2r8AiR4wEqEzW+FRy9yqtsMQ7DnkXSXHoY3B8etxde5KXfWcQ0p3QdxYw==" saltValue="CKNW4sOTjF8JZWgcMhqFSg==" spinCount="100000" sheet="1" objects="1" scenarios="1"/>
  <mergeCells count="37">
    <mergeCell ref="A32:G32"/>
    <mergeCell ref="A33:G33"/>
    <mergeCell ref="A38:G38"/>
    <mergeCell ref="A34:G34"/>
    <mergeCell ref="A35:G35"/>
    <mergeCell ref="A36:G36"/>
    <mergeCell ref="A37:G37"/>
    <mergeCell ref="A31:G31"/>
    <mergeCell ref="A20:G20"/>
    <mergeCell ref="A21:G21"/>
    <mergeCell ref="A22:G22"/>
    <mergeCell ref="A23:G23"/>
    <mergeCell ref="A24:G24"/>
    <mergeCell ref="A25:G25"/>
    <mergeCell ref="A26:G26"/>
    <mergeCell ref="A27:G27"/>
    <mergeCell ref="A28:G28"/>
    <mergeCell ref="A29:G29"/>
    <mergeCell ref="A30:G30"/>
    <mergeCell ref="A19:G19"/>
    <mergeCell ref="A8:G8"/>
    <mergeCell ref="A9:G9"/>
    <mergeCell ref="A10:G10"/>
    <mergeCell ref="A11:G11"/>
    <mergeCell ref="A12:G12"/>
    <mergeCell ref="A13:G13"/>
    <mergeCell ref="A14:G14"/>
    <mergeCell ref="A15:G15"/>
    <mergeCell ref="A16:G16"/>
    <mergeCell ref="A17:G17"/>
    <mergeCell ref="A18:G18"/>
    <mergeCell ref="A7:G7"/>
    <mergeCell ref="A2:G2"/>
    <mergeCell ref="A3:G3"/>
    <mergeCell ref="A4:G4"/>
    <mergeCell ref="A5:G5"/>
    <mergeCell ref="A6:G6"/>
  </mergeCells>
  <phoneticPr fontId="0" type="noConversion"/>
  <pageMargins left="0.98425196850393704" right="0.59055118110236227" top="0.98425196850393704" bottom="0.98425196850393704" header="0.51181102362204722" footer="0.51181102362204722"/>
  <pageSetup paperSize="9" scale="97"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Tabelle7"/>
  <dimension ref="A1:C22"/>
  <sheetViews>
    <sheetView workbookViewId="0">
      <selection activeCell="A2" sqref="A2:G2"/>
    </sheetView>
  </sheetViews>
  <sheetFormatPr baseColWidth="10" defaultColWidth="11.42578125" defaultRowHeight="13.9" x14ac:dyDescent="0.4"/>
  <cols>
    <col min="1" max="1" width="24.42578125" style="18" customWidth="1"/>
    <col min="2" max="2" width="55.140625" style="18" customWidth="1"/>
    <col min="3" max="16384" width="11.42578125" style="18"/>
  </cols>
  <sheetData>
    <row r="1" spans="1:3" ht="14.25" thickBot="1" x14ac:dyDescent="0.45">
      <c r="A1" s="23" t="str">
        <f>Ergebnisse!A21</f>
        <v>Wasser</v>
      </c>
      <c r="B1" s="22">
        <v>20</v>
      </c>
      <c r="C1" s="18">
        <f>MAX($A$3:$A$22)-1</f>
        <v>19</v>
      </c>
    </row>
    <row r="2" spans="1:3" ht="14.25" thickTop="1" x14ac:dyDescent="0.4">
      <c r="A2" s="32"/>
      <c r="B2" s="19" t="s">
        <v>31</v>
      </c>
      <c r="C2" s="18" t="s">
        <v>33</v>
      </c>
    </row>
    <row r="3" spans="1:3" x14ac:dyDescent="0.4">
      <c r="A3" s="20">
        <v>1</v>
      </c>
      <c r="B3" s="48" t="s">
        <v>75</v>
      </c>
      <c r="C3" s="21"/>
    </row>
    <row r="4" spans="1:3" x14ac:dyDescent="0.4">
      <c r="A4" s="20">
        <v>2</v>
      </c>
      <c r="B4" s="49" t="s">
        <v>76</v>
      </c>
      <c r="C4" s="18" t="s">
        <v>34</v>
      </c>
    </row>
    <row r="5" spans="1:3" x14ac:dyDescent="0.4">
      <c r="A5" s="20">
        <v>3</v>
      </c>
      <c r="B5" s="20" t="s">
        <v>156</v>
      </c>
      <c r="C5" s="51"/>
    </row>
    <row r="6" spans="1:3" x14ac:dyDescent="0.4">
      <c r="A6" s="20">
        <v>4</v>
      </c>
      <c r="B6" s="49" t="s">
        <v>157</v>
      </c>
      <c r="C6" s="18" t="s">
        <v>34</v>
      </c>
    </row>
    <row r="7" spans="1:3" x14ac:dyDescent="0.4">
      <c r="A7" s="20">
        <v>5</v>
      </c>
      <c r="B7" s="49" t="s">
        <v>72</v>
      </c>
    </row>
    <row r="8" spans="1:3" x14ac:dyDescent="0.4">
      <c r="A8" s="20">
        <v>6</v>
      </c>
      <c r="B8" s="62" t="s">
        <v>133</v>
      </c>
    </row>
    <row r="9" spans="1:3" ht="27.75" x14ac:dyDescent="0.4">
      <c r="A9" s="20">
        <v>7</v>
      </c>
      <c r="B9" s="49" t="s">
        <v>170</v>
      </c>
    </row>
    <row r="10" spans="1:3" x14ac:dyDescent="0.4">
      <c r="A10" s="20">
        <v>8</v>
      </c>
      <c r="B10" s="62" t="s">
        <v>148</v>
      </c>
    </row>
    <row r="11" spans="1:3" x14ac:dyDescent="0.4">
      <c r="A11" s="20">
        <v>9</v>
      </c>
      <c r="B11" s="49" t="s">
        <v>167</v>
      </c>
    </row>
    <row r="12" spans="1:3" x14ac:dyDescent="0.4">
      <c r="A12" s="20">
        <v>10</v>
      </c>
      <c r="B12" s="49" t="s">
        <v>142</v>
      </c>
    </row>
    <row r="13" spans="1:3" x14ac:dyDescent="0.4">
      <c r="A13" s="20">
        <v>11</v>
      </c>
      <c r="B13" s="49" t="s">
        <v>73</v>
      </c>
      <c r="C13" s="51"/>
    </row>
    <row r="14" spans="1:3" x14ac:dyDescent="0.4">
      <c r="A14" s="20">
        <v>12</v>
      </c>
      <c r="B14" s="62" t="s">
        <v>74</v>
      </c>
      <c r="C14" s="51" t="s">
        <v>34</v>
      </c>
    </row>
    <row r="15" spans="1:3" x14ac:dyDescent="0.4">
      <c r="A15" s="20">
        <v>13</v>
      </c>
      <c r="B15" s="62" t="s">
        <v>134</v>
      </c>
      <c r="C15" s="51"/>
    </row>
    <row r="16" spans="1:3" x14ac:dyDescent="0.4">
      <c r="A16" s="20">
        <v>14</v>
      </c>
      <c r="B16" s="20" t="s">
        <v>140</v>
      </c>
      <c r="C16" s="51"/>
    </row>
    <row r="17" spans="1:3" x14ac:dyDescent="0.4">
      <c r="A17" s="20">
        <v>15</v>
      </c>
      <c r="B17" s="49" t="s">
        <v>165</v>
      </c>
    </row>
    <row r="18" spans="1:3" x14ac:dyDescent="0.4">
      <c r="A18" s="20">
        <v>16</v>
      </c>
      <c r="B18" s="49" t="s">
        <v>181</v>
      </c>
    </row>
    <row r="19" spans="1:3" x14ac:dyDescent="0.4">
      <c r="A19" s="20">
        <v>17</v>
      </c>
      <c r="B19" s="49" t="s">
        <v>186</v>
      </c>
    </row>
    <row r="20" spans="1:3" x14ac:dyDescent="0.4">
      <c r="A20" s="20">
        <v>18</v>
      </c>
      <c r="B20" s="49" t="s">
        <v>207</v>
      </c>
    </row>
    <row r="21" spans="1:3" x14ac:dyDescent="0.4">
      <c r="A21" s="20">
        <v>19</v>
      </c>
      <c r="B21" s="20" t="s">
        <v>4</v>
      </c>
      <c r="C21" s="33"/>
    </row>
    <row r="22" spans="1:3" x14ac:dyDescent="0.4">
      <c r="A22" s="20">
        <v>20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Tabelle9"/>
  <dimension ref="A1:C38"/>
  <sheetViews>
    <sheetView workbookViewId="0">
      <selection activeCell="A2" sqref="A2:G2"/>
    </sheetView>
  </sheetViews>
  <sheetFormatPr baseColWidth="10" defaultColWidth="11.42578125" defaultRowHeight="13.9" x14ac:dyDescent="0.4"/>
  <cols>
    <col min="1" max="1" width="18.640625" style="18" bestFit="1" customWidth="1"/>
    <col min="2" max="2" width="64.42578125" style="18" customWidth="1"/>
    <col min="3" max="3" width="6.85546875" style="18" bestFit="1" customWidth="1"/>
    <col min="4" max="16384" width="11.42578125" style="18"/>
  </cols>
  <sheetData>
    <row r="1" spans="1:3" ht="14.25" thickBot="1" x14ac:dyDescent="0.45">
      <c r="A1" s="33" t="str">
        <f>Ergebnisse!A22</f>
        <v>Asche</v>
      </c>
      <c r="B1" s="22">
        <v>15</v>
      </c>
      <c r="C1" s="18">
        <f>MAX($A$3:$A$17)-1</f>
        <v>14</v>
      </c>
    </row>
    <row r="2" spans="1:3" ht="14.25" thickTop="1" x14ac:dyDescent="0.4">
      <c r="A2" s="19" t="s">
        <v>30</v>
      </c>
      <c r="B2" s="19" t="s">
        <v>31</v>
      </c>
      <c r="C2" s="18" t="s">
        <v>32</v>
      </c>
    </row>
    <row r="3" spans="1:3" x14ac:dyDescent="0.4">
      <c r="A3" s="20">
        <v>1</v>
      </c>
      <c r="B3" s="48" t="s">
        <v>80</v>
      </c>
      <c r="C3" s="20"/>
    </row>
    <row r="4" spans="1:3" x14ac:dyDescent="0.4">
      <c r="A4" s="20">
        <v>2</v>
      </c>
      <c r="B4" s="49" t="s">
        <v>81</v>
      </c>
      <c r="C4" s="20" t="s">
        <v>34</v>
      </c>
    </row>
    <row r="5" spans="1:3" x14ac:dyDescent="0.4">
      <c r="A5" s="20">
        <v>3</v>
      </c>
      <c r="B5" s="49" t="s">
        <v>77</v>
      </c>
      <c r="C5" s="20"/>
    </row>
    <row r="6" spans="1:3" x14ac:dyDescent="0.4">
      <c r="A6" s="20">
        <v>4</v>
      </c>
      <c r="B6" s="49" t="s">
        <v>127</v>
      </c>
      <c r="C6" s="20"/>
    </row>
    <row r="7" spans="1:3" x14ac:dyDescent="0.4">
      <c r="A7" s="20">
        <v>5</v>
      </c>
      <c r="B7" s="49" t="s">
        <v>128</v>
      </c>
      <c r="C7" s="20"/>
    </row>
    <row r="8" spans="1:3" x14ac:dyDescent="0.4">
      <c r="A8" s="20">
        <v>6</v>
      </c>
      <c r="B8" s="49" t="s">
        <v>79</v>
      </c>
      <c r="C8" s="20"/>
    </row>
    <row r="9" spans="1:3" x14ac:dyDescent="0.4">
      <c r="A9" s="20">
        <v>7</v>
      </c>
      <c r="B9" s="20" t="s">
        <v>78</v>
      </c>
      <c r="C9" s="20" t="s">
        <v>34</v>
      </c>
    </row>
    <row r="10" spans="1:3" x14ac:dyDescent="0.4">
      <c r="A10" s="20">
        <v>8</v>
      </c>
      <c r="B10" s="49" t="s">
        <v>141</v>
      </c>
      <c r="C10" s="20"/>
    </row>
    <row r="11" spans="1:3" x14ac:dyDescent="0.4">
      <c r="A11" s="20">
        <v>9</v>
      </c>
      <c r="B11" s="49" t="s">
        <v>143</v>
      </c>
      <c r="C11" s="20" t="s">
        <v>34</v>
      </c>
    </row>
    <row r="12" spans="1:3" x14ac:dyDescent="0.4">
      <c r="A12" s="20">
        <v>10</v>
      </c>
      <c r="B12" s="20" t="s">
        <v>134</v>
      </c>
      <c r="C12" s="20"/>
    </row>
    <row r="13" spans="1:3" ht="27.75" x14ac:dyDescent="0.4">
      <c r="A13" s="20">
        <v>11</v>
      </c>
      <c r="B13" s="20" t="s">
        <v>169</v>
      </c>
      <c r="C13" s="20"/>
    </row>
    <row r="14" spans="1:3" x14ac:dyDescent="0.4">
      <c r="A14" s="20">
        <v>12</v>
      </c>
      <c r="B14" s="20" t="s">
        <v>160</v>
      </c>
      <c r="C14" s="20"/>
    </row>
    <row r="15" spans="1:3" x14ac:dyDescent="0.4">
      <c r="A15" s="20">
        <v>13</v>
      </c>
      <c r="B15" s="20" t="s">
        <v>185</v>
      </c>
      <c r="C15" s="20"/>
    </row>
    <row r="16" spans="1:3" x14ac:dyDescent="0.4">
      <c r="A16" s="20">
        <v>14</v>
      </c>
      <c r="B16" s="20" t="s">
        <v>4</v>
      </c>
      <c r="C16" s="20"/>
    </row>
    <row r="17" spans="1:3" x14ac:dyDescent="0.4">
      <c r="A17" s="20">
        <v>15</v>
      </c>
    </row>
    <row r="25" spans="1:3" x14ac:dyDescent="0.4">
      <c r="A25" s="18" t="s">
        <v>88</v>
      </c>
      <c r="B25" s="18">
        <v>13</v>
      </c>
      <c r="C25" s="18">
        <f>MAX($A$26:$A$38)-1</f>
        <v>12</v>
      </c>
    </row>
    <row r="26" spans="1:3" x14ac:dyDescent="0.4">
      <c r="A26" s="18">
        <v>1</v>
      </c>
      <c r="B26" s="18" t="s">
        <v>89</v>
      </c>
    </row>
    <row r="27" spans="1:3" x14ac:dyDescent="0.4">
      <c r="A27" s="18">
        <v>2</v>
      </c>
      <c r="B27" s="18" t="s">
        <v>90</v>
      </c>
    </row>
    <row r="28" spans="1:3" x14ac:dyDescent="0.4">
      <c r="A28" s="18">
        <v>3</v>
      </c>
      <c r="B28" s="18" t="s">
        <v>91</v>
      </c>
    </row>
    <row r="29" spans="1:3" x14ac:dyDescent="0.4">
      <c r="A29" s="18">
        <v>4</v>
      </c>
      <c r="B29" s="18" t="s">
        <v>92</v>
      </c>
    </row>
    <row r="30" spans="1:3" x14ac:dyDescent="0.4">
      <c r="A30" s="18">
        <v>5</v>
      </c>
      <c r="B30" s="18" t="s">
        <v>93</v>
      </c>
    </row>
    <row r="31" spans="1:3" x14ac:dyDescent="0.4">
      <c r="A31" s="18">
        <v>6</v>
      </c>
      <c r="B31" s="18" t="s">
        <v>94</v>
      </c>
    </row>
    <row r="32" spans="1:3" x14ac:dyDescent="0.4">
      <c r="A32" s="18">
        <v>7</v>
      </c>
      <c r="B32" s="18" t="s">
        <v>95</v>
      </c>
    </row>
    <row r="33" spans="1:2" x14ac:dyDescent="0.4">
      <c r="A33" s="18">
        <v>8</v>
      </c>
      <c r="B33" s="18" t="s">
        <v>97</v>
      </c>
    </row>
    <row r="34" spans="1:2" x14ac:dyDescent="0.4">
      <c r="A34" s="18">
        <v>9</v>
      </c>
      <c r="B34" s="18" t="s">
        <v>98</v>
      </c>
    </row>
    <row r="35" spans="1:2" x14ac:dyDescent="0.4">
      <c r="A35" s="18">
        <v>10</v>
      </c>
      <c r="B35" s="18" t="s">
        <v>99</v>
      </c>
    </row>
    <row r="36" spans="1:2" x14ac:dyDescent="0.4">
      <c r="A36" s="18">
        <v>11</v>
      </c>
      <c r="B36" s="18" t="s">
        <v>100</v>
      </c>
    </row>
    <row r="37" spans="1:2" x14ac:dyDescent="0.4">
      <c r="A37" s="18">
        <v>12</v>
      </c>
      <c r="B37" s="18" t="s">
        <v>96</v>
      </c>
    </row>
    <row r="38" spans="1:2" x14ac:dyDescent="0.4">
      <c r="A38" s="18">
        <v>13</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Tabelle10"/>
  <dimension ref="A1:D19"/>
  <sheetViews>
    <sheetView workbookViewId="0">
      <selection activeCell="A2" sqref="A2:G2"/>
    </sheetView>
  </sheetViews>
  <sheetFormatPr baseColWidth="10" defaultColWidth="11.42578125" defaultRowHeight="13.9" x14ac:dyDescent="0.4"/>
  <cols>
    <col min="1" max="1" width="13.140625" style="18" customWidth="1"/>
    <col min="2" max="2" width="56.42578125" style="57" customWidth="1"/>
    <col min="3" max="16384" width="11.42578125" style="18"/>
  </cols>
  <sheetData>
    <row r="1" spans="1:4" ht="14.25" thickBot="1" x14ac:dyDescent="0.45">
      <c r="A1" s="18" t="str">
        <f>Ergebnisse!A23</f>
        <v>Stärke</v>
      </c>
      <c r="B1" s="57">
        <v>17</v>
      </c>
      <c r="C1" s="18">
        <f>MAX($A$3:$A$19)-1</f>
        <v>16</v>
      </c>
    </row>
    <row r="2" spans="1:4" ht="14.25" thickTop="1" x14ac:dyDescent="0.4">
      <c r="A2" s="19" t="s">
        <v>30</v>
      </c>
      <c r="B2" s="58" t="s">
        <v>31</v>
      </c>
    </row>
    <row r="3" spans="1:4" x14ac:dyDescent="0.4">
      <c r="A3" s="20">
        <v>1</v>
      </c>
      <c r="B3" s="59" t="s">
        <v>131</v>
      </c>
      <c r="C3" s="21"/>
      <c r="D3" s="138" t="s">
        <v>130</v>
      </c>
    </row>
    <row r="4" spans="1:4" x14ac:dyDescent="0.4">
      <c r="A4" s="20">
        <v>2</v>
      </c>
      <c r="B4" s="60" t="s">
        <v>132</v>
      </c>
      <c r="C4" s="18" t="s">
        <v>34</v>
      </c>
      <c r="D4" s="138" t="s">
        <v>130</v>
      </c>
    </row>
    <row r="5" spans="1:4" x14ac:dyDescent="0.4">
      <c r="A5" s="20">
        <v>3</v>
      </c>
      <c r="B5" s="60" t="s">
        <v>82</v>
      </c>
      <c r="D5" s="138" t="s">
        <v>130</v>
      </c>
    </row>
    <row r="6" spans="1:4" x14ac:dyDescent="0.4">
      <c r="A6" s="20">
        <v>4</v>
      </c>
      <c r="B6" s="60" t="s">
        <v>84</v>
      </c>
      <c r="D6" s="138" t="s">
        <v>130</v>
      </c>
    </row>
    <row r="7" spans="1:4" ht="27.75" x14ac:dyDescent="0.4">
      <c r="A7" s="20">
        <v>5</v>
      </c>
      <c r="B7" s="60" t="s">
        <v>83</v>
      </c>
      <c r="D7" s="138" t="s">
        <v>130</v>
      </c>
    </row>
    <row r="8" spans="1:4" ht="41.65" x14ac:dyDescent="0.4">
      <c r="A8" s="20">
        <v>6</v>
      </c>
      <c r="B8" s="60" t="s">
        <v>85</v>
      </c>
      <c r="D8" s="138" t="s">
        <v>118</v>
      </c>
    </row>
    <row r="9" spans="1:4" x14ac:dyDescent="0.4">
      <c r="A9" s="20">
        <v>7</v>
      </c>
      <c r="B9" s="60" t="s">
        <v>129</v>
      </c>
      <c r="D9" s="138" t="s">
        <v>119</v>
      </c>
    </row>
    <row r="10" spans="1:4" ht="27.75" x14ac:dyDescent="0.4">
      <c r="A10" s="20">
        <v>8</v>
      </c>
      <c r="B10" s="60" t="s">
        <v>168</v>
      </c>
      <c r="D10" s="138" t="s">
        <v>130</v>
      </c>
    </row>
    <row r="11" spans="1:4" x14ac:dyDescent="0.4">
      <c r="A11" s="20">
        <v>9</v>
      </c>
      <c r="B11" s="60" t="s">
        <v>146</v>
      </c>
      <c r="D11" s="138" t="s">
        <v>145</v>
      </c>
    </row>
    <row r="12" spans="1:4" x14ac:dyDescent="0.4">
      <c r="A12" s="20">
        <v>10</v>
      </c>
      <c r="B12" s="60" t="s">
        <v>147</v>
      </c>
      <c r="D12" s="138" t="s">
        <v>119</v>
      </c>
    </row>
    <row r="13" spans="1:4" x14ac:dyDescent="0.4">
      <c r="A13" s="20">
        <v>11</v>
      </c>
      <c r="B13" s="60" t="s">
        <v>159</v>
      </c>
      <c r="D13" s="138" t="s">
        <v>119</v>
      </c>
    </row>
    <row r="14" spans="1:4" x14ac:dyDescent="0.4">
      <c r="A14" s="20">
        <v>12</v>
      </c>
      <c r="B14" s="60" t="s">
        <v>161</v>
      </c>
      <c r="D14" s="138" t="s">
        <v>130</v>
      </c>
    </row>
    <row r="15" spans="1:4" x14ac:dyDescent="0.4">
      <c r="A15" s="20">
        <v>13</v>
      </c>
      <c r="B15" s="60" t="s">
        <v>162</v>
      </c>
      <c r="D15" s="138" t="s">
        <v>130</v>
      </c>
    </row>
    <row r="16" spans="1:4" x14ac:dyDescent="0.4">
      <c r="A16" s="20">
        <v>14</v>
      </c>
      <c r="B16" s="59" t="s">
        <v>182</v>
      </c>
      <c r="C16" s="21"/>
      <c r="D16" s="138" t="s">
        <v>119</v>
      </c>
    </row>
    <row r="17" spans="1:4" x14ac:dyDescent="0.4">
      <c r="A17" s="20">
        <v>15</v>
      </c>
      <c r="B17" s="60" t="s">
        <v>183</v>
      </c>
      <c r="C17" s="18" t="s">
        <v>34</v>
      </c>
      <c r="D17" s="138" t="s">
        <v>119</v>
      </c>
    </row>
    <row r="18" spans="1:4" x14ac:dyDescent="0.4">
      <c r="A18" s="20">
        <v>16</v>
      </c>
      <c r="B18" s="61" t="s">
        <v>4</v>
      </c>
    </row>
    <row r="19" spans="1:4" x14ac:dyDescent="0.4">
      <c r="A19" s="20">
        <v>17</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Tabelle11"/>
  <dimension ref="A1:C22"/>
  <sheetViews>
    <sheetView workbookViewId="0">
      <selection activeCell="A2" sqref="A2:G2"/>
    </sheetView>
  </sheetViews>
  <sheetFormatPr baseColWidth="10" defaultColWidth="11.42578125" defaultRowHeight="13.9" x14ac:dyDescent="0.4"/>
  <cols>
    <col min="1" max="1" width="13.140625" style="18" customWidth="1"/>
    <col min="2" max="2" width="55.140625" style="18" customWidth="1"/>
    <col min="3" max="16384" width="11.42578125" style="18"/>
  </cols>
  <sheetData>
    <row r="1" spans="1:3" ht="28.15" thickBot="1" x14ac:dyDescent="0.45">
      <c r="A1" s="33" t="str">
        <f>Ergebnisse!A24</f>
        <v>Rohprotein (N * 6,25)</v>
      </c>
      <c r="B1" s="22">
        <v>16</v>
      </c>
      <c r="C1" s="18">
        <f>MAX($A$3:$A$18)-1</f>
        <v>15</v>
      </c>
    </row>
    <row r="2" spans="1:3" ht="14.25" thickTop="1" x14ac:dyDescent="0.4">
      <c r="A2" s="19" t="s">
        <v>30</v>
      </c>
      <c r="B2" s="19" t="s">
        <v>31</v>
      </c>
      <c r="C2" s="18" t="s">
        <v>32</v>
      </c>
    </row>
    <row r="3" spans="1:3" x14ac:dyDescent="0.4">
      <c r="A3" s="20">
        <v>1</v>
      </c>
      <c r="B3" s="48" t="s">
        <v>112</v>
      </c>
      <c r="C3" s="21"/>
    </row>
    <row r="4" spans="1:3" x14ac:dyDescent="0.4">
      <c r="A4" s="20">
        <v>2</v>
      </c>
      <c r="B4" s="49" t="s">
        <v>113</v>
      </c>
      <c r="C4" s="18" t="s">
        <v>34</v>
      </c>
    </row>
    <row r="5" spans="1:3" x14ac:dyDescent="0.4">
      <c r="A5" s="20">
        <v>3</v>
      </c>
      <c r="B5" s="49" t="s">
        <v>163</v>
      </c>
    </row>
    <row r="6" spans="1:3" x14ac:dyDescent="0.4">
      <c r="A6" s="20">
        <v>4</v>
      </c>
      <c r="B6" s="49" t="s">
        <v>164</v>
      </c>
      <c r="C6" s="18" t="s">
        <v>34</v>
      </c>
    </row>
    <row r="7" spans="1:3" x14ac:dyDescent="0.4">
      <c r="A7" s="20">
        <v>5</v>
      </c>
      <c r="B7" s="49" t="s">
        <v>114</v>
      </c>
    </row>
    <row r="8" spans="1:3" x14ac:dyDescent="0.4">
      <c r="A8" s="20">
        <v>6</v>
      </c>
      <c r="B8" s="49" t="s">
        <v>115</v>
      </c>
      <c r="C8" s="18" t="s">
        <v>34</v>
      </c>
    </row>
    <row r="9" spans="1:3" x14ac:dyDescent="0.4">
      <c r="A9" s="20">
        <v>7</v>
      </c>
      <c r="B9" s="49" t="s">
        <v>116</v>
      </c>
    </row>
    <row r="10" spans="1:3" x14ac:dyDescent="0.4">
      <c r="A10" s="20">
        <v>8</v>
      </c>
      <c r="B10" s="49" t="s">
        <v>117</v>
      </c>
      <c r="C10" s="18" t="s">
        <v>34</v>
      </c>
    </row>
    <row r="11" spans="1:3" x14ac:dyDescent="0.4">
      <c r="A11" s="20">
        <v>9</v>
      </c>
      <c r="B11" s="49" t="s">
        <v>86</v>
      </c>
    </row>
    <row r="12" spans="1:3" x14ac:dyDescent="0.4">
      <c r="A12" s="20">
        <v>10</v>
      </c>
      <c r="B12" s="49" t="s">
        <v>87</v>
      </c>
    </row>
    <row r="13" spans="1:3" ht="27.75" x14ac:dyDescent="0.4">
      <c r="A13" s="20">
        <v>11</v>
      </c>
      <c r="B13" s="49" t="s">
        <v>135</v>
      </c>
    </row>
    <row r="14" spans="1:3" x14ac:dyDescent="0.4">
      <c r="A14" s="20">
        <v>12</v>
      </c>
      <c r="B14" s="49" t="s">
        <v>144</v>
      </c>
    </row>
    <row r="15" spans="1:3" x14ac:dyDescent="0.4">
      <c r="A15" s="20">
        <v>13</v>
      </c>
      <c r="B15" s="49" t="s">
        <v>149</v>
      </c>
    </row>
    <row r="16" spans="1:3" x14ac:dyDescent="0.4">
      <c r="A16" s="20">
        <v>14</v>
      </c>
      <c r="B16" s="49" t="s">
        <v>158</v>
      </c>
    </row>
    <row r="17" spans="1:2" x14ac:dyDescent="0.4">
      <c r="A17" s="20">
        <v>15</v>
      </c>
      <c r="B17" s="20" t="s">
        <v>4</v>
      </c>
    </row>
    <row r="18" spans="1:2" x14ac:dyDescent="0.4">
      <c r="A18" s="20">
        <v>16</v>
      </c>
    </row>
    <row r="22" spans="1:2" x14ac:dyDescent="0.4">
      <c r="B22" s="57"/>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Tabelle12"/>
  <dimension ref="A1:D8"/>
  <sheetViews>
    <sheetView workbookViewId="0">
      <selection activeCell="A2" sqref="A2:G2"/>
    </sheetView>
  </sheetViews>
  <sheetFormatPr baseColWidth="10" defaultColWidth="11.42578125" defaultRowHeight="13.9" x14ac:dyDescent="0.4"/>
  <cols>
    <col min="1" max="1" width="15" style="18" customWidth="1"/>
    <col min="2" max="2" width="55.140625" style="18" customWidth="1"/>
    <col min="3" max="16384" width="11.42578125" style="18"/>
  </cols>
  <sheetData>
    <row r="1" spans="1:4" ht="28.15" thickBot="1" x14ac:dyDescent="0.45">
      <c r="A1" s="23" t="str">
        <f>Ergebnisse!A25</f>
        <v>Feuchtklebergehalt</v>
      </c>
      <c r="B1" s="22">
        <v>6</v>
      </c>
      <c r="C1" s="18">
        <f>MAX($A$3:$A$8)-1</f>
        <v>5</v>
      </c>
    </row>
    <row r="2" spans="1:4" ht="14.25" thickTop="1" x14ac:dyDescent="0.4">
      <c r="A2" s="19" t="s">
        <v>30</v>
      </c>
      <c r="B2" s="19" t="s">
        <v>31</v>
      </c>
      <c r="C2" s="18" t="s">
        <v>32</v>
      </c>
    </row>
    <row r="3" spans="1:4" x14ac:dyDescent="0.4">
      <c r="A3" s="49">
        <v>1</v>
      </c>
      <c r="B3" s="50" t="s">
        <v>68</v>
      </c>
      <c r="C3" s="49"/>
    </row>
    <row r="4" spans="1:4" x14ac:dyDescent="0.4">
      <c r="A4" s="49">
        <v>2</v>
      </c>
      <c r="B4" s="50" t="s">
        <v>69</v>
      </c>
      <c r="C4" s="49" t="s">
        <v>34</v>
      </c>
      <c r="D4" s="51"/>
    </row>
    <row r="5" spans="1:4" x14ac:dyDescent="0.4">
      <c r="A5" s="49">
        <v>3</v>
      </c>
      <c r="B5" s="20" t="s">
        <v>71</v>
      </c>
      <c r="C5" s="49"/>
      <c r="D5" s="51"/>
    </row>
    <row r="6" spans="1:4" x14ac:dyDescent="0.4">
      <c r="A6" s="49">
        <v>4</v>
      </c>
      <c r="B6" s="50" t="s">
        <v>70</v>
      </c>
      <c r="C6" s="49" t="s">
        <v>34</v>
      </c>
      <c r="D6" s="51"/>
    </row>
    <row r="7" spans="1:4" x14ac:dyDescent="0.4">
      <c r="A7" s="49">
        <v>5</v>
      </c>
      <c r="B7" s="20" t="s">
        <v>4</v>
      </c>
      <c r="C7" s="20"/>
      <c r="D7" s="33"/>
    </row>
    <row r="8" spans="1:4" x14ac:dyDescent="0.4">
      <c r="A8" s="49">
        <v>6</v>
      </c>
      <c r="B8" s="20"/>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Tabelle14"/>
  <dimension ref="A1:D6"/>
  <sheetViews>
    <sheetView workbookViewId="0">
      <selection activeCell="A2" sqref="A2:G2"/>
    </sheetView>
  </sheetViews>
  <sheetFormatPr baseColWidth="10" defaultColWidth="11.42578125" defaultRowHeight="13.9" x14ac:dyDescent="0.4"/>
  <cols>
    <col min="1" max="1" width="15" style="18" customWidth="1"/>
    <col min="2" max="2" width="55.140625" style="18" customWidth="1"/>
    <col min="3" max="16384" width="11.42578125" style="18"/>
  </cols>
  <sheetData>
    <row r="1" spans="1:4" ht="28.15" thickBot="1" x14ac:dyDescent="0.45">
      <c r="A1" s="23" t="str">
        <f>Ergebnisse!A25</f>
        <v>Feuchtklebergehalt</v>
      </c>
      <c r="B1" s="22">
        <v>4</v>
      </c>
      <c r="C1" s="18">
        <f>MAX($A$3:$A$6)-1</f>
        <v>3</v>
      </c>
    </row>
    <row r="2" spans="1:4" ht="14.25" thickTop="1" x14ac:dyDescent="0.4">
      <c r="A2" s="19" t="s">
        <v>30</v>
      </c>
      <c r="B2" s="19" t="s">
        <v>31</v>
      </c>
      <c r="C2" s="18" t="s">
        <v>32</v>
      </c>
    </row>
    <row r="3" spans="1:4" x14ac:dyDescent="0.4">
      <c r="A3" s="49">
        <v>1</v>
      </c>
      <c r="B3" s="50" t="s">
        <v>151</v>
      </c>
      <c r="C3" s="49"/>
    </row>
    <row r="4" spans="1:4" x14ac:dyDescent="0.4">
      <c r="A4" s="49">
        <v>2</v>
      </c>
      <c r="B4" s="50" t="s">
        <v>152</v>
      </c>
      <c r="C4" s="49" t="s">
        <v>34</v>
      </c>
      <c r="D4" s="51"/>
    </row>
    <row r="5" spans="1:4" x14ac:dyDescent="0.4">
      <c r="A5" s="49">
        <v>3</v>
      </c>
      <c r="B5" s="20" t="s">
        <v>4</v>
      </c>
      <c r="C5" s="20"/>
      <c r="D5" s="33"/>
    </row>
    <row r="6" spans="1:4" x14ac:dyDescent="0.4">
      <c r="A6" s="49">
        <v>4</v>
      </c>
      <c r="B6" s="20"/>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Tabelle13"/>
  <dimension ref="A1:C7"/>
  <sheetViews>
    <sheetView workbookViewId="0">
      <selection activeCell="A2" sqref="A2:G2"/>
    </sheetView>
  </sheetViews>
  <sheetFormatPr baseColWidth="10" defaultColWidth="11.42578125" defaultRowHeight="13.9" x14ac:dyDescent="0.4"/>
  <cols>
    <col min="1" max="1" width="13.140625" style="18" customWidth="1"/>
    <col min="2" max="2" width="56.640625" style="18" customWidth="1"/>
    <col min="3" max="16384" width="11.42578125" style="18"/>
  </cols>
  <sheetData>
    <row r="1" spans="1:3" ht="14.25" thickBot="1" x14ac:dyDescent="0.45">
      <c r="A1" s="23" t="str">
        <f>Ergebnisse!A27</f>
        <v>Fallzahl</v>
      </c>
      <c r="B1" s="22">
        <v>5</v>
      </c>
      <c r="C1" s="18">
        <f>MAX($A$3:$A$7)-1</f>
        <v>4</v>
      </c>
    </row>
    <row r="2" spans="1:3" ht="14.25" thickTop="1" x14ac:dyDescent="0.4">
      <c r="A2" s="19" t="s">
        <v>30</v>
      </c>
      <c r="B2" s="19" t="s">
        <v>31</v>
      </c>
      <c r="C2" s="18" t="s">
        <v>32</v>
      </c>
    </row>
    <row r="3" spans="1:3" x14ac:dyDescent="0.4">
      <c r="A3" s="49">
        <v>1</v>
      </c>
      <c r="B3" s="50" t="s">
        <v>137</v>
      </c>
      <c r="C3" s="49"/>
    </row>
    <row r="4" spans="1:3" x14ac:dyDescent="0.4">
      <c r="A4" s="49">
        <v>2</v>
      </c>
      <c r="B4" s="50" t="s">
        <v>138</v>
      </c>
      <c r="C4" s="49" t="s">
        <v>34</v>
      </c>
    </row>
    <row r="5" spans="1:3" x14ac:dyDescent="0.4">
      <c r="A5" s="49">
        <v>3</v>
      </c>
      <c r="B5" s="50" t="s">
        <v>136</v>
      </c>
      <c r="C5" s="49"/>
    </row>
    <row r="6" spans="1:3" x14ac:dyDescent="0.4">
      <c r="A6" s="49">
        <v>4</v>
      </c>
      <c r="B6" s="20" t="s">
        <v>4</v>
      </c>
      <c r="C6" s="20"/>
    </row>
    <row r="7" spans="1:3" x14ac:dyDescent="0.4">
      <c r="A7" s="49">
        <v>5</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AB98A0-5357-45FB-A1CA-35E0DD3FC2A5}">
  <dimension ref="A1"/>
  <sheetViews>
    <sheetView workbookViewId="0"/>
  </sheetViews>
  <sheetFormatPr baseColWidth="10" defaultColWidth="11.42578125" defaultRowHeight="13.9" x14ac:dyDescent="0.4"/>
  <cols>
    <col min="1" max="16384" width="11.42578125" style="65"/>
  </cols>
  <sheetData/>
  <sheetProtection algorithmName="SHA-512" hashValue="jvtWpeIkSUJqlIlKjR4fKQpdJkUxMn2omuCbTyHVklFNroI/agcrmyFXk2E1wUaICEi3kth1W4iI//abrj/kvA==" saltValue="q5TCbdxVfCB4YX4xEtDAPQ==" spinCount="100000" sheet="1" objects="1" scenarios="1"/>
  <pageMargins left="0.78740157499999996" right="0.78740157499999996" top="0.984251969" bottom="0.984251969" header="0.4921259845" footer="0.4921259845"/>
  <pageSetup paperSize="9" orientation="portrait"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
  <sheetViews>
    <sheetView workbookViewId="0">
      <selection activeCell="A2" sqref="A2:G2"/>
    </sheetView>
  </sheetViews>
  <sheetFormatPr baseColWidth="10" defaultRowHeight="13.9" x14ac:dyDescent="0.4"/>
  <sheetData/>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5FE618-32CD-4D3B-BEE0-A36EEC050C56}">
  <dimension ref="A1:I52"/>
  <sheetViews>
    <sheetView workbookViewId="0"/>
  </sheetViews>
  <sheetFormatPr baseColWidth="10" defaultColWidth="11.42578125" defaultRowHeight="13.9" x14ac:dyDescent="0.4"/>
  <cols>
    <col min="1" max="16384" width="11.42578125" style="86"/>
  </cols>
  <sheetData>
    <row r="1" spans="1:9" x14ac:dyDescent="0.4">
      <c r="A1" s="85"/>
      <c r="B1" s="85"/>
      <c r="C1" s="85"/>
      <c r="D1" s="85"/>
      <c r="E1" s="85"/>
      <c r="F1" s="85"/>
      <c r="G1" s="85"/>
      <c r="H1" s="85"/>
      <c r="I1" s="85"/>
    </row>
    <row r="2" spans="1:9" x14ac:dyDescent="0.4">
      <c r="A2" s="85"/>
      <c r="B2" s="85"/>
      <c r="C2" s="85"/>
      <c r="D2" s="85"/>
      <c r="E2" s="85"/>
      <c r="F2" s="85"/>
      <c r="G2" s="85"/>
      <c r="H2" s="85"/>
      <c r="I2" s="85"/>
    </row>
    <row r="3" spans="1:9" x14ac:dyDescent="0.4">
      <c r="A3" s="85"/>
      <c r="B3" s="85"/>
      <c r="C3" s="85"/>
      <c r="D3" s="85"/>
      <c r="E3" s="85"/>
      <c r="F3" s="85"/>
      <c r="G3" s="85"/>
      <c r="H3" s="85"/>
      <c r="I3" s="85"/>
    </row>
    <row r="4" spans="1:9" x14ac:dyDescent="0.4">
      <c r="A4" s="85"/>
      <c r="B4" s="85"/>
      <c r="C4" s="85"/>
      <c r="D4" s="85"/>
      <c r="E4" s="85"/>
      <c r="F4" s="85"/>
      <c r="G4" s="85"/>
      <c r="H4" s="85"/>
      <c r="I4" s="85"/>
    </row>
    <row r="5" spans="1:9" x14ac:dyDescent="0.4">
      <c r="A5" s="85"/>
      <c r="B5" s="85"/>
      <c r="C5" s="85"/>
      <c r="D5" s="85"/>
      <c r="E5" s="85"/>
      <c r="F5" s="85"/>
      <c r="G5" s="85"/>
      <c r="H5" s="85"/>
      <c r="I5" s="85"/>
    </row>
    <row r="6" spans="1:9" x14ac:dyDescent="0.4">
      <c r="A6" s="85"/>
      <c r="B6" s="85"/>
      <c r="C6" s="85"/>
      <c r="D6" s="85"/>
      <c r="E6" s="85"/>
      <c r="F6" s="85"/>
      <c r="G6" s="85"/>
      <c r="H6" s="85"/>
      <c r="I6" s="85"/>
    </row>
    <row r="7" spans="1:9" x14ac:dyDescent="0.4">
      <c r="A7" s="85"/>
      <c r="B7" s="85"/>
      <c r="C7" s="85"/>
      <c r="D7" s="85"/>
      <c r="E7" s="85"/>
      <c r="F7" s="85"/>
      <c r="G7" s="85"/>
      <c r="H7" s="85"/>
      <c r="I7" s="85"/>
    </row>
    <row r="8" spans="1:9" x14ac:dyDescent="0.4">
      <c r="A8" s="85"/>
      <c r="B8" s="85"/>
      <c r="C8" s="85"/>
      <c r="D8" s="85"/>
      <c r="E8" s="85"/>
      <c r="F8" s="85"/>
      <c r="G8" s="85"/>
      <c r="H8" s="85"/>
      <c r="I8" s="85"/>
    </row>
    <row r="9" spans="1:9" x14ac:dyDescent="0.4">
      <c r="A9" s="85"/>
      <c r="B9" s="85"/>
      <c r="C9" s="85"/>
      <c r="D9" s="85"/>
      <c r="E9" s="85"/>
      <c r="F9" s="85"/>
      <c r="G9" s="85"/>
      <c r="H9" s="85"/>
      <c r="I9" s="85"/>
    </row>
    <row r="10" spans="1:9" x14ac:dyDescent="0.4">
      <c r="A10" s="85"/>
      <c r="B10" s="85"/>
      <c r="C10" s="85"/>
      <c r="D10" s="85"/>
      <c r="E10" s="85"/>
      <c r="F10" s="85"/>
      <c r="G10" s="85"/>
      <c r="H10" s="85"/>
      <c r="I10" s="85"/>
    </row>
    <row r="11" spans="1:9" x14ac:dyDescent="0.4">
      <c r="A11" s="85"/>
      <c r="B11" s="85"/>
      <c r="C11" s="85"/>
      <c r="D11" s="85"/>
      <c r="E11" s="85"/>
      <c r="F11" s="85"/>
      <c r="G11" s="85"/>
      <c r="H11" s="85"/>
      <c r="I11" s="85"/>
    </row>
    <row r="12" spans="1:9" x14ac:dyDescent="0.4">
      <c r="A12" s="85"/>
      <c r="B12" s="85"/>
      <c r="C12" s="85"/>
      <c r="D12" s="85"/>
      <c r="E12" s="85"/>
      <c r="F12" s="85"/>
      <c r="G12" s="85"/>
      <c r="H12" s="85"/>
      <c r="I12" s="85"/>
    </row>
    <row r="13" spans="1:9" x14ac:dyDescent="0.4">
      <c r="A13" s="85"/>
      <c r="B13" s="85"/>
      <c r="C13" s="85"/>
      <c r="D13" s="85"/>
      <c r="E13" s="85"/>
      <c r="F13" s="85"/>
      <c r="G13" s="85"/>
      <c r="H13" s="85"/>
      <c r="I13" s="85"/>
    </row>
    <row r="14" spans="1:9" x14ac:dyDescent="0.4">
      <c r="A14" s="85"/>
      <c r="B14" s="85"/>
      <c r="C14" s="85"/>
      <c r="D14" s="85"/>
      <c r="E14" s="85"/>
      <c r="F14" s="85"/>
      <c r="G14" s="85"/>
      <c r="H14" s="85"/>
      <c r="I14" s="85"/>
    </row>
    <row r="15" spans="1:9" x14ac:dyDescent="0.4">
      <c r="A15" s="85"/>
      <c r="B15" s="85"/>
      <c r="C15" s="85"/>
      <c r="D15" s="85"/>
      <c r="E15" s="85"/>
      <c r="F15" s="85"/>
      <c r="G15" s="85"/>
      <c r="H15" s="85"/>
      <c r="I15" s="85"/>
    </row>
    <row r="16" spans="1:9" x14ac:dyDescent="0.4">
      <c r="A16" s="85"/>
      <c r="B16" s="85"/>
      <c r="C16" s="85"/>
      <c r="D16" s="85"/>
      <c r="E16" s="85"/>
      <c r="F16" s="85"/>
      <c r="G16" s="85"/>
      <c r="H16" s="85"/>
      <c r="I16" s="85"/>
    </row>
    <row r="17" spans="1:9" x14ac:dyDescent="0.4">
      <c r="A17" s="85"/>
      <c r="B17" s="85"/>
      <c r="C17" s="85"/>
      <c r="D17" s="85"/>
      <c r="E17" s="85"/>
      <c r="F17" s="85"/>
      <c r="G17" s="85"/>
      <c r="H17" s="85"/>
      <c r="I17" s="85"/>
    </row>
    <row r="18" spans="1:9" x14ac:dyDescent="0.4">
      <c r="A18" s="85"/>
      <c r="B18" s="85"/>
      <c r="C18" s="85"/>
      <c r="D18" s="85"/>
      <c r="E18" s="85"/>
      <c r="F18" s="85"/>
      <c r="G18" s="85"/>
      <c r="H18" s="85"/>
      <c r="I18" s="85"/>
    </row>
    <row r="19" spans="1:9" x14ac:dyDescent="0.4">
      <c r="A19" s="85"/>
      <c r="B19" s="85"/>
      <c r="C19" s="85"/>
      <c r="D19" s="85"/>
      <c r="E19" s="85"/>
      <c r="F19" s="85"/>
      <c r="G19" s="85"/>
      <c r="H19" s="85"/>
      <c r="I19" s="85"/>
    </row>
    <row r="20" spans="1:9" x14ac:dyDescent="0.4">
      <c r="A20" s="85"/>
      <c r="B20" s="85"/>
      <c r="C20" s="85"/>
      <c r="D20" s="85"/>
      <c r="E20" s="85"/>
      <c r="F20" s="85"/>
      <c r="G20" s="85"/>
      <c r="H20" s="85"/>
      <c r="I20" s="85"/>
    </row>
    <row r="21" spans="1:9" x14ac:dyDescent="0.4">
      <c r="A21" s="85"/>
      <c r="B21" s="85"/>
      <c r="C21" s="85"/>
      <c r="D21" s="85"/>
      <c r="E21" s="85"/>
      <c r="F21" s="85"/>
      <c r="G21" s="85"/>
      <c r="H21" s="85"/>
      <c r="I21" s="85"/>
    </row>
    <row r="22" spans="1:9" x14ac:dyDescent="0.4">
      <c r="A22" s="85"/>
      <c r="B22" s="85"/>
      <c r="C22" s="85"/>
      <c r="D22" s="85"/>
      <c r="E22" s="85"/>
      <c r="F22" s="85"/>
      <c r="G22" s="85"/>
      <c r="H22" s="85"/>
      <c r="I22" s="85"/>
    </row>
    <row r="23" spans="1:9" x14ac:dyDescent="0.4">
      <c r="A23" s="85"/>
      <c r="B23" s="85"/>
      <c r="C23" s="85"/>
      <c r="D23" s="85"/>
      <c r="E23" s="85"/>
      <c r="F23" s="85"/>
      <c r="G23" s="85"/>
      <c r="H23" s="85"/>
      <c r="I23" s="85"/>
    </row>
    <row r="24" spans="1:9" x14ac:dyDescent="0.4">
      <c r="A24" s="85"/>
      <c r="B24" s="85"/>
      <c r="C24" s="85"/>
      <c r="D24" s="85"/>
      <c r="E24" s="85"/>
      <c r="F24" s="85"/>
      <c r="G24" s="85"/>
      <c r="H24" s="85"/>
      <c r="I24" s="85"/>
    </row>
    <row r="25" spans="1:9" x14ac:dyDescent="0.4">
      <c r="A25" s="85"/>
      <c r="B25" s="85"/>
      <c r="C25" s="85"/>
      <c r="D25" s="85"/>
      <c r="E25" s="85"/>
      <c r="F25" s="85"/>
      <c r="G25" s="85"/>
      <c r="H25" s="85"/>
      <c r="I25" s="85"/>
    </row>
    <row r="26" spans="1:9" x14ac:dyDescent="0.4">
      <c r="A26" s="85"/>
      <c r="B26" s="85"/>
      <c r="C26" s="85"/>
      <c r="D26" s="85"/>
      <c r="E26" s="85"/>
      <c r="F26" s="85"/>
      <c r="G26" s="85"/>
      <c r="H26" s="85"/>
      <c r="I26" s="85"/>
    </row>
    <row r="27" spans="1:9" x14ac:dyDescent="0.4">
      <c r="A27" s="85"/>
      <c r="B27" s="85"/>
      <c r="C27" s="85"/>
      <c r="D27" s="85"/>
      <c r="E27" s="85"/>
      <c r="F27" s="85"/>
      <c r="G27" s="85"/>
      <c r="H27" s="85"/>
      <c r="I27" s="85"/>
    </row>
    <row r="28" spans="1:9" x14ac:dyDescent="0.4">
      <c r="A28" s="85"/>
      <c r="B28" s="85"/>
      <c r="C28" s="85"/>
      <c r="D28" s="85"/>
      <c r="E28" s="85"/>
      <c r="F28" s="85"/>
      <c r="G28" s="85"/>
      <c r="H28" s="85"/>
      <c r="I28" s="85"/>
    </row>
    <row r="29" spans="1:9" x14ac:dyDescent="0.4">
      <c r="A29" s="85"/>
      <c r="B29" s="85"/>
      <c r="C29" s="85"/>
      <c r="D29" s="85"/>
      <c r="E29" s="85"/>
      <c r="F29" s="85"/>
      <c r="G29" s="85"/>
      <c r="H29" s="85"/>
      <c r="I29" s="85"/>
    </row>
    <row r="30" spans="1:9" x14ac:dyDescent="0.4">
      <c r="A30" s="85"/>
      <c r="B30" s="85"/>
      <c r="C30" s="85"/>
      <c r="D30" s="85"/>
      <c r="E30" s="85"/>
      <c r="F30" s="85"/>
      <c r="G30" s="85"/>
      <c r="H30" s="85"/>
      <c r="I30" s="85"/>
    </row>
    <row r="31" spans="1:9" x14ac:dyDescent="0.4">
      <c r="A31" s="85"/>
      <c r="B31" s="85"/>
      <c r="C31" s="85"/>
      <c r="D31" s="85"/>
      <c r="E31" s="85"/>
      <c r="F31" s="85"/>
      <c r="G31" s="85"/>
      <c r="H31" s="85"/>
      <c r="I31" s="85"/>
    </row>
    <row r="32" spans="1:9" x14ac:dyDescent="0.4">
      <c r="A32" s="85"/>
      <c r="B32" s="85"/>
      <c r="C32" s="85"/>
      <c r="D32" s="85"/>
      <c r="E32" s="85"/>
      <c r="F32" s="85"/>
      <c r="G32" s="85"/>
      <c r="H32" s="85"/>
      <c r="I32" s="85"/>
    </row>
    <row r="33" spans="1:9" x14ac:dyDescent="0.4">
      <c r="A33" s="85"/>
      <c r="B33" s="85"/>
      <c r="C33" s="85"/>
      <c r="D33" s="85"/>
      <c r="E33" s="85"/>
      <c r="F33" s="85"/>
      <c r="G33" s="85"/>
      <c r="H33" s="85"/>
      <c r="I33" s="85"/>
    </row>
    <row r="34" spans="1:9" x14ac:dyDescent="0.4">
      <c r="A34" s="85"/>
      <c r="B34" s="85"/>
      <c r="C34" s="85"/>
      <c r="D34" s="85"/>
      <c r="E34" s="85"/>
      <c r="F34" s="85"/>
      <c r="G34" s="85"/>
      <c r="H34" s="85"/>
      <c r="I34" s="85"/>
    </row>
    <row r="35" spans="1:9" x14ac:dyDescent="0.4">
      <c r="A35" s="85"/>
      <c r="B35" s="85"/>
      <c r="C35" s="85"/>
      <c r="D35" s="85"/>
      <c r="E35" s="85"/>
      <c r="F35" s="85"/>
      <c r="G35" s="85"/>
      <c r="H35" s="85"/>
      <c r="I35" s="85"/>
    </row>
    <row r="36" spans="1:9" x14ac:dyDescent="0.4">
      <c r="A36" s="85"/>
      <c r="B36" s="85"/>
      <c r="C36" s="85"/>
      <c r="D36" s="85"/>
      <c r="E36" s="85"/>
      <c r="F36" s="85"/>
      <c r="G36" s="85"/>
      <c r="H36" s="85"/>
      <c r="I36" s="85"/>
    </row>
    <row r="37" spans="1:9" x14ac:dyDescent="0.4">
      <c r="A37" s="85"/>
      <c r="B37" s="85"/>
      <c r="C37" s="85"/>
      <c r="D37" s="85"/>
      <c r="E37" s="85"/>
      <c r="F37" s="85"/>
      <c r="G37" s="85"/>
      <c r="H37" s="85"/>
      <c r="I37" s="85"/>
    </row>
    <row r="38" spans="1:9" x14ac:dyDescent="0.4">
      <c r="A38" s="85"/>
      <c r="B38" s="85"/>
      <c r="C38" s="85"/>
      <c r="D38" s="85"/>
      <c r="E38" s="85"/>
      <c r="F38" s="85"/>
      <c r="G38" s="85"/>
      <c r="H38" s="85"/>
      <c r="I38" s="85"/>
    </row>
    <row r="39" spans="1:9" x14ac:dyDescent="0.4">
      <c r="A39" s="85"/>
      <c r="B39" s="85"/>
      <c r="C39" s="85"/>
      <c r="D39" s="85"/>
      <c r="E39" s="85"/>
      <c r="F39" s="85"/>
      <c r="G39" s="85"/>
      <c r="H39" s="85"/>
      <c r="I39" s="85"/>
    </row>
    <row r="40" spans="1:9" x14ac:dyDescent="0.4">
      <c r="A40" s="85"/>
      <c r="B40" s="85"/>
      <c r="C40" s="85"/>
      <c r="D40" s="85"/>
      <c r="E40" s="85"/>
      <c r="F40" s="85"/>
      <c r="G40" s="85"/>
      <c r="H40" s="85"/>
      <c r="I40" s="85"/>
    </row>
    <row r="41" spans="1:9" x14ac:dyDescent="0.4">
      <c r="A41" s="85"/>
      <c r="B41" s="85"/>
      <c r="C41" s="85"/>
      <c r="D41" s="85"/>
      <c r="E41" s="85"/>
      <c r="F41" s="85"/>
      <c r="G41" s="85"/>
      <c r="H41" s="85"/>
      <c r="I41" s="85"/>
    </row>
    <row r="42" spans="1:9" x14ac:dyDescent="0.4">
      <c r="A42" s="85"/>
      <c r="B42" s="85"/>
      <c r="C42" s="85"/>
      <c r="D42" s="85"/>
      <c r="E42" s="85"/>
      <c r="F42" s="85"/>
      <c r="G42" s="85"/>
      <c r="H42" s="85"/>
      <c r="I42" s="85"/>
    </row>
    <row r="43" spans="1:9" x14ac:dyDescent="0.4">
      <c r="A43" s="85"/>
      <c r="B43" s="85"/>
      <c r="C43" s="85"/>
      <c r="D43" s="85"/>
      <c r="E43" s="85"/>
      <c r="F43" s="85"/>
      <c r="G43" s="85"/>
      <c r="H43" s="85"/>
      <c r="I43" s="85"/>
    </row>
    <row r="44" spans="1:9" x14ac:dyDescent="0.4">
      <c r="A44" s="85"/>
      <c r="B44" s="85"/>
      <c r="C44" s="85"/>
      <c r="D44" s="85"/>
      <c r="E44" s="85"/>
      <c r="F44" s="85"/>
      <c r="G44" s="85"/>
      <c r="H44" s="85"/>
      <c r="I44" s="85"/>
    </row>
    <row r="45" spans="1:9" x14ac:dyDescent="0.4">
      <c r="A45" s="85"/>
      <c r="B45" s="85"/>
      <c r="C45" s="85"/>
      <c r="D45" s="85"/>
      <c r="E45" s="85"/>
      <c r="F45" s="85"/>
      <c r="G45" s="85"/>
      <c r="H45" s="85"/>
      <c r="I45" s="85"/>
    </row>
    <row r="46" spans="1:9" x14ac:dyDescent="0.4">
      <c r="A46" s="85"/>
      <c r="B46" s="85"/>
      <c r="C46" s="85"/>
      <c r="D46" s="85"/>
      <c r="E46" s="85"/>
      <c r="F46" s="85"/>
      <c r="G46" s="85"/>
      <c r="H46" s="85"/>
      <c r="I46" s="85"/>
    </row>
    <row r="47" spans="1:9" x14ac:dyDescent="0.4">
      <c r="A47" s="85"/>
      <c r="B47" s="85"/>
      <c r="C47" s="85"/>
      <c r="D47" s="85"/>
      <c r="E47" s="85"/>
      <c r="F47" s="85"/>
      <c r="G47" s="85"/>
      <c r="H47" s="85"/>
      <c r="I47" s="85"/>
    </row>
    <row r="48" spans="1:9" x14ac:dyDescent="0.4">
      <c r="A48" s="87" t="s">
        <v>209</v>
      </c>
      <c r="B48" s="87"/>
      <c r="C48" s="87"/>
      <c r="D48" s="87"/>
      <c r="E48" s="87"/>
      <c r="F48" s="85"/>
      <c r="G48" s="85"/>
      <c r="H48" s="85"/>
      <c r="I48" s="85"/>
    </row>
    <row r="49" spans="1:9" x14ac:dyDescent="0.4">
      <c r="A49" s="88" t="s">
        <v>210</v>
      </c>
      <c r="B49" s="87"/>
      <c r="C49" s="87"/>
      <c r="D49" s="87"/>
      <c r="E49" s="87"/>
      <c r="F49" s="85"/>
      <c r="G49" s="85"/>
      <c r="H49" s="85"/>
      <c r="I49" s="85"/>
    </row>
    <row r="50" spans="1:9" x14ac:dyDescent="0.4">
      <c r="B50" s="85"/>
      <c r="C50" s="85"/>
      <c r="D50" s="85"/>
      <c r="E50" s="85"/>
      <c r="F50" s="85"/>
      <c r="G50" s="85"/>
      <c r="H50" s="85"/>
      <c r="I50" s="85"/>
    </row>
    <row r="51" spans="1:9" x14ac:dyDescent="0.4">
      <c r="A51" s="85"/>
      <c r="B51" s="85"/>
      <c r="C51" s="85"/>
      <c r="D51" s="85"/>
      <c r="E51" s="85"/>
      <c r="F51" s="85"/>
      <c r="G51" s="85"/>
      <c r="H51" s="85"/>
      <c r="I51" s="85"/>
    </row>
    <row r="52" spans="1:9" x14ac:dyDescent="0.4">
      <c r="A52" s="85"/>
      <c r="B52" s="85"/>
      <c r="C52" s="85"/>
      <c r="D52" s="85"/>
      <c r="E52" s="85"/>
      <c r="F52" s="85"/>
      <c r="G52" s="85"/>
      <c r="H52" s="85"/>
      <c r="I52" s="85"/>
    </row>
  </sheetData>
  <sheetProtection algorithmName="SHA-512" hashValue="u3GXcRkPXqcQdSikkEsG7holYlyKtgdiwKb+wgvN2ez72/SYproGbj3X3n0Xcc6GVis9FB9xDxMZJHQWDlk5NQ==" saltValue="LPbQF9+kQVOJtx6jAXKefA==" spinCount="100000" sheet="1" objects="1" scenarios="1"/>
  <hyperlinks>
    <hyperlink ref="A49" r:id="rId1" xr:uid="{27F6D0DF-978D-4ED0-8F45-86A4FCCF8693}"/>
  </hyperlinks>
  <pageMargins left="0.7" right="0.7" top="0.78740157499999996" bottom="0.78740157499999996" header="0.3" footer="0.3"/>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2A99C6-DB04-431E-95E8-CB0ECAEC6DD8}">
  <dimension ref="A1:C7"/>
  <sheetViews>
    <sheetView workbookViewId="0">
      <selection sqref="A1:C1"/>
    </sheetView>
  </sheetViews>
  <sheetFormatPr baseColWidth="10" defaultColWidth="11.42578125" defaultRowHeight="13.9" x14ac:dyDescent="0.4"/>
  <cols>
    <col min="1" max="3" width="27.5703125" style="72" customWidth="1"/>
    <col min="4" max="16384" width="11.42578125" style="72"/>
  </cols>
  <sheetData>
    <row r="1" spans="1:3" s="71" customFormat="1" ht="15" x14ac:dyDescent="0.4">
      <c r="A1" s="106" t="s">
        <v>101</v>
      </c>
      <c r="B1" s="106"/>
      <c r="C1" s="106"/>
    </row>
    <row r="2" spans="1:3" s="71" customFormat="1" ht="79.7" customHeight="1" x14ac:dyDescent="0.4">
      <c r="A2" s="104" t="s">
        <v>192</v>
      </c>
      <c r="B2" s="105"/>
      <c r="C2" s="105"/>
    </row>
    <row r="3" spans="1:3" s="71" customFormat="1" ht="66.2" customHeight="1" x14ac:dyDescent="0.4">
      <c r="A3" s="104" t="s">
        <v>120</v>
      </c>
      <c r="B3" s="105"/>
      <c r="C3" s="105"/>
    </row>
    <row r="4" spans="1:3" s="71" customFormat="1" ht="45" customHeight="1" x14ac:dyDescent="0.4">
      <c r="A4" s="104" t="s">
        <v>102</v>
      </c>
      <c r="B4" s="105"/>
      <c r="C4" s="105"/>
    </row>
    <row r="5" spans="1:3" s="71" customFormat="1" ht="45" customHeight="1" x14ac:dyDescent="0.4">
      <c r="A5" s="104" t="s">
        <v>121</v>
      </c>
      <c r="B5" s="104"/>
      <c r="C5" s="104"/>
    </row>
    <row r="6" spans="1:3" s="71" customFormat="1" ht="70.25" customHeight="1" x14ac:dyDescent="0.4">
      <c r="A6" s="104" t="s">
        <v>122</v>
      </c>
      <c r="B6" s="105"/>
      <c r="C6" s="105"/>
    </row>
    <row r="7" spans="1:3" s="71" customFormat="1" ht="65.25" customHeight="1" x14ac:dyDescent="0.4">
      <c r="A7" s="104" t="s">
        <v>211</v>
      </c>
      <c r="B7" s="105"/>
      <c r="C7" s="105"/>
    </row>
  </sheetData>
  <sheetProtection algorithmName="SHA-512" hashValue="qyjWJkuFBsn3552BjlLbBC2pROTN3C82TI16D+DX+mfrt/Ahojq6aQUSoCLnZH2myrBt6wlajl5oMR2d77GLrg==" saltValue="+9CS7635utW6voRibuq3DA==" spinCount="100000" sheet="1" objects="1" scenarios="1"/>
  <mergeCells count="7">
    <mergeCell ref="A7:C7"/>
    <mergeCell ref="A1:C1"/>
    <mergeCell ref="A2:C2"/>
    <mergeCell ref="A3:C3"/>
    <mergeCell ref="A4:C4"/>
    <mergeCell ref="A5:C5"/>
    <mergeCell ref="A6:C6"/>
  </mergeCells>
  <pageMargins left="0.98425196850393704" right="0.59055118110236227" top="0.78740157480314965" bottom="0.78740157480314965" header="0.39370078740157483" footer="0.39370078740157483"/>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2EEE62-AA15-4FEB-8B92-BAADDDAD6857}">
  <dimension ref="A1:D16"/>
  <sheetViews>
    <sheetView workbookViewId="0"/>
  </sheetViews>
  <sheetFormatPr baseColWidth="10" defaultColWidth="11.42578125" defaultRowHeight="15.4" x14ac:dyDescent="0.45"/>
  <cols>
    <col min="1" max="3" width="27.5703125" style="75" customWidth="1"/>
    <col min="4" max="16384" width="11.42578125" style="75"/>
  </cols>
  <sheetData>
    <row r="1" spans="1:4" s="74" customFormat="1" x14ac:dyDescent="0.4">
      <c r="A1" s="73" t="s">
        <v>9</v>
      </c>
      <c r="B1" s="73"/>
      <c r="C1" s="73"/>
      <c r="D1" s="73"/>
    </row>
    <row r="2" spans="1:4" s="74" customFormat="1" ht="72" customHeight="1" x14ac:dyDescent="0.4">
      <c r="A2" s="107" t="s">
        <v>22</v>
      </c>
      <c r="B2" s="108"/>
      <c r="C2" s="108"/>
    </row>
    <row r="3" spans="1:4" s="74" customFormat="1" ht="59.45" customHeight="1" x14ac:dyDescent="0.4">
      <c r="A3" s="107" t="s">
        <v>23</v>
      </c>
      <c r="B3" s="108"/>
      <c r="C3" s="108"/>
    </row>
    <row r="4" spans="1:4" s="74" customFormat="1" ht="108" customHeight="1" x14ac:dyDescent="0.4">
      <c r="A4" s="107" t="s">
        <v>24</v>
      </c>
      <c r="B4" s="108"/>
      <c r="C4" s="108"/>
    </row>
    <row r="5" spans="1:4" s="74" customFormat="1" ht="154.5" customHeight="1" x14ac:dyDescent="0.4">
      <c r="A5" s="107" t="s">
        <v>25</v>
      </c>
      <c r="B5" s="107"/>
      <c r="C5" s="107"/>
    </row>
    <row r="6" spans="1:4" s="74" customFormat="1" ht="141.94999999999999" customHeight="1" x14ac:dyDescent="0.4">
      <c r="A6" s="107" t="s">
        <v>26</v>
      </c>
      <c r="B6" s="107"/>
      <c r="C6" s="107"/>
    </row>
    <row r="7" spans="1:4" s="74" customFormat="1" ht="195.2" customHeight="1" x14ac:dyDescent="0.4">
      <c r="A7" s="107" t="s">
        <v>193</v>
      </c>
      <c r="B7" s="108"/>
      <c r="C7" s="108"/>
    </row>
    <row r="8" spans="1:4" s="74" customFormat="1" ht="79.7" customHeight="1" x14ac:dyDescent="0.4">
      <c r="A8" s="107" t="s">
        <v>50</v>
      </c>
      <c r="B8" s="108"/>
      <c r="C8" s="108"/>
    </row>
    <row r="9" spans="1:4" x14ac:dyDescent="0.45">
      <c r="A9" s="109"/>
      <c r="B9" s="109"/>
      <c r="C9" s="109"/>
    </row>
    <row r="10" spans="1:4" x14ac:dyDescent="0.45">
      <c r="A10" s="109"/>
      <c r="B10" s="109"/>
      <c r="C10" s="109"/>
    </row>
    <row r="11" spans="1:4" x14ac:dyDescent="0.45">
      <c r="A11" s="109"/>
      <c r="B11" s="109"/>
      <c r="C11" s="109"/>
    </row>
    <row r="12" spans="1:4" x14ac:dyDescent="0.45">
      <c r="A12" s="109"/>
      <c r="B12" s="109"/>
      <c r="C12" s="109"/>
    </row>
    <row r="13" spans="1:4" x14ac:dyDescent="0.45">
      <c r="A13" s="109"/>
      <c r="B13" s="109"/>
      <c r="C13" s="109"/>
    </row>
    <row r="14" spans="1:4" x14ac:dyDescent="0.45">
      <c r="A14" s="109"/>
      <c r="B14" s="109"/>
      <c r="C14" s="109"/>
    </row>
    <row r="15" spans="1:4" x14ac:dyDescent="0.45">
      <c r="A15" s="109"/>
      <c r="B15" s="109"/>
      <c r="C15" s="109"/>
    </row>
    <row r="16" spans="1:4" x14ac:dyDescent="0.45">
      <c r="A16" s="109"/>
      <c r="B16" s="109"/>
      <c r="C16" s="109"/>
    </row>
  </sheetData>
  <sheetProtection algorithmName="SHA-512" hashValue="nKAIsONPdSN8mQnVKq7JUTWRCaDz5xu7uKTpMIp4YMDblFFOfKyXsPo3OdayPpKVO3bMxWtON3fIiKJMvlBAzg==" saltValue="GzV/DeT7gUiN7kLRMPwyKg==" spinCount="100000" sheet="1" objects="1" scenarios="1"/>
  <mergeCells count="15">
    <mergeCell ref="A14:C14"/>
    <mergeCell ref="A15:C15"/>
    <mergeCell ref="A16:C16"/>
    <mergeCell ref="A8:C8"/>
    <mergeCell ref="A9:C9"/>
    <mergeCell ref="A10:C10"/>
    <mergeCell ref="A11:C11"/>
    <mergeCell ref="A12:C12"/>
    <mergeCell ref="A13:C13"/>
    <mergeCell ref="A7:C7"/>
    <mergeCell ref="A2:C2"/>
    <mergeCell ref="A3:C3"/>
    <mergeCell ref="A4:C4"/>
    <mergeCell ref="A5:C5"/>
    <mergeCell ref="A6:C6"/>
  </mergeCells>
  <pageMargins left="0.98425196850393704" right="0.59055118110236227" top="0.78740157480314965" bottom="0.59055118110236227" header="0.51181102362204722" footer="0.51181102362204722"/>
  <pageSetup paperSize="9" scale="95" orientation="portrait" r:id="rId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93B308-92A7-43AA-A851-DDE8D2A21BBA}">
  <sheetPr>
    <pageSetUpPr fitToPage="1"/>
  </sheetPr>
  <dimension ref="A1:E11"/>
  <sheetViews>
    <sheetView workbookViewId="0">
      <selection sqref="A1:C1"/>
    </sheetView>
  </sheetViews>
  <sheetFormatPr baseColWidth="10" defaultColWidth="11.42578125" defaultRowHeight="15.4" x14ac:dyDescent="0.45"/>
  <cols>
    <col min="1" max="3" width="27.5703125" style="76" customWidth="1"/>
    <col min="4" max="16384" width="11.42578125" style="76"/>
  </cols>
  <sheetData>
    <row r="1" spans="1:5" ht="27.75" customHeight="1" x14ac:dyDescent="0.45">
      <c r="A1" s="110" t="s">
        <v>194</v>
      </c>
      <c r="B1" s="110"/>
      <c r="C1" s="110"/>
    </row>
    <row r="2" spans="1:5" s="77" customFormat="1" ht="100.25" customHeight="1" x14ac:dyDescent="0.4">
      <c r="A2" s="107" t="s">
        <v>195</v>
      </c>
      <c r="B2" s="108"/>
      <c r="C2" s="108"/>
      <c r="E2" s="78"/>
    </row>
    <row r="3" spans="1:5" s="77" customFormat="1" ht="45" customHeight="1" x14ac:dyDescent="0.4">
      <c r="A3" s="107" t="s">
        <v>196</v>
      </c>
      <c r="B3" s="108"/>
      <c r="C3" s="108"/>
      <c r="E3" s="78"/>
    </row>
    <row r="4" spans="1:5" s="77" customFormat="1" ht="66.75" customHeight="1" x14ac:dyDescent="0.4">
      <c r="A4" s="111" t="s">
        <v>197</v>
      </c>
      <c r="B4" s="112"/>
      <c r="C4" s="113"/>
      <c r="E4" s="78"/>
    </row>
    <row r="5" spans="1:5" ht="30.75" x14ac:dyDescent="0.45">
      <c r="A5" s="79" t="s">
        <v>35</v>
      </c>
      <c r="B5" s="79" t="s">
        <v>49</v>
      </c>
    </row>
    <row r="6" spans="1:5" x14ac:dyDescent="0.45">
      <c r="A6" s="80">
        <v>1379</v>
      </c>
      <c r="B6" s="80">
        <v>1380</v>
      </c>
    </row>
    <row r="7" spans="1:5" x14ac:dyDescent="0.45">
      <c r="A7" s="80">
        <v>179.34</v>
      </c>
      <c r="B7" s="80">
        <v>179</v>
      </c>
    </row>
    <row r="8" spans="1:5" x14ac:dyDescent="0.45">
      <c r="A8" s="80">
        <v>80.12</v>
      </c>
      <c r="B8" s="80">
        <v>80.099999999999994</v>
      </c>
    </row>
    <row r="9" spans="1:5" x14ac:dyDescent="0.45">
      <c r="A9" s="80">
        <v>7.8</v>
      </c>
      <c r="B9" s="81">
        <v>7.8</v>
      </c>
    </row>
    <row r="10" spans="1:5" ht="24" hidden="1" customHeight="1" x14ac:dyDescent="0.45">
      <c r="A10" s="114"/>
      <c r="B10" s="115"/>
      <c r="C10" s="115"/>
    </row>
    <row r="11" spans="1:5" x14ac:dyDescent="0.45">
      <c r="A11" s="80">
        <v>7.8320000000000001E-2</v>
      </c>
      <c r="B11" s="82">
        <v>7.8299999999999995E-2</v>
      </c>
    </row>
  </sheetData>
  <sheetProtection algorithmName="SHA-512" hashValue="1BVw9SJTY9mEcTv/A8n2pI5uv81HPcjISOxbJWQAfU4x5Zsb7jHdsHudEhSL0oCrzonO1cetBmS3exWVZiarnQ==" saltValue="OSrdTXD5tdZlw7XsIFffqA==" spinCount="100000" sheet="1" objects="1" scenarios="1"/>
  <mergeCells count="5">
    <mergeCell ref="A1:C1"/>
    <mergeCell ref="A2:C2"/>
    <mergeCell ref="A3:C3"/>
    <mergeCell ref="A4:C4"/>
    <mergeCell ref="A10:C10"/>
  </mergeCells>
  <pageMargins left="0.94488188976377963" right="0.59055118110236227" top="0.70866141732283472" bottom="0.51181102362204722" header="0.39370078740157483" footer="0.39370078740157483"/>
  <pageSetup paperSize="9" scale="78" orientation="portrait" r:id="rId1"/>
  <headerFooter alignWithMargins="0"/>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455A76-885D-4E27-8847-27D04EF23836}">
  <dimension ref="A1:H20"/>
  <sheetViews>
    <sheetView zoomScaleNormal="100" workbookViewId="0">
      <selection sqref="A1:H1"/>
    </sheetView>
  </sheetViews>
  <sheetFormatPr baseColWidth="10" defaultColWidth="11.42578125" defaultRowHeight="13.9" x14ac:dyDescent="0.4"/>
  <cols>
    <col min="1" max="8" width="10.5703125" style="84" customWidth="1"/>
    <col min="9" max="256" width="11.42578125" style="84"/>
    <col min="257" max="264" width="10.5703125" style="84" customWidth="1"/>
    <col min="265" max="512" width="11.42578125" style="84"/>
    <col min="513" max="520" width="10.5703125" style="84" customWidth="1"/>
    <col min="521" max="768" width="11.42578125" style="84"/>
    <col min="769" max="776" width="10.5703125" style="84" customWidth="1"/>
    <col min="777" max="1024" width="11.42578125" style="84"/>
    <col min="1025" max="1032" width="10.5703125" style="84" customWidth="1"/>
    <col min="1033" max="1280" width="11.42578125" style="84"/>
    <col min="1281" max="1288" width="10.5703125" style="84" customWidth="1"/>
    <col min="1289" max="1536" width="11.42578125" style="84"/>
    <col min="1537" max="1544" width="10.5703125" style="84" customWidth="1"/>
    <col min="1545" max="1792" width="11.42578125" style="84"/>
    <col min="1793" max="1800" width="10.5703125" style="84" customWidth="1"/>
    <col min="1801" max="2048" width="11.42578125" style="84"/>
    <col min="2049" max="2056" width="10.5703125" style="84" customWidth="1"/>
    <col min="2057" max="2304" width="11.42578125" style="84"/>
    <col min="2305" max="2312" width="10.5703125" style="84" customWidth="1"/>
    <col min="2313" max="2560" width="11.42578125" style="84"/>
    <col min="2561" max="2568" width="10.5703125" style="84" customWidth="1"/>
    <col min="2569" max="2816" width="11.42578125" style="84"/>
    <col min="2817" max="2824" width="10.5703125" style="84" customWidth="1"/>
    <col min="2825" max="3072" width="11.42578125" style="84"/>
    <col min="3073" max="3080" width="10.5703125" style="84" customWidth="1"/>
    <col min="3081" max="3328" width="11.42578125" style="84"/>
    <col min="3329" max="3336" width="10.5703125" style="84" customWidth="1"/>
    <col min="3337" max="3584" width="11.42578125" style="84"/>
    <col min="3585" max="3592" width="10.5703125" style="84" customWidth="1"/>
    <col min="3593" max="3840" width="11.42578125" style="84"/>
    <col min="3841" max="3848" width="10.5703125" style="84" customWidth="1"/>
    <col min="3849" max="4096" width="11.42578125" style="84"/>
    <col min="4097" max="4104" width="10.5703125" style="84" customWidth="1"/>
    <col min="4105" max="4352" width="11.42578125" style="84"/>
    <col min="4353" max="4360" width="10.5703125" style="84" customWidth="1"/>
    <col min="4361" max="4608" width="11.42578125" style="84"/>
    <col min="4609" max="4616" width="10.5703125" style="84" customWidth="1"/>
    <col min="4617" max="4864" width="11.42578125" style="84"/>
    <col min="4865" max="4872" width="10.5703125" style="84" customWidth="1"/>
    <col min="4873" max="5120" width="11.42578125" style="84"/>
    <col min="5121" max="5128" width="10.5703125" style="84" customWidth="1"/>
    <col min="5129" max="5376" width="11.42578125" style="84"/>
    <col min="5377" max="5384" width="10.5703125" style="84" customWidth="1"/>
    <col min="5385" max="5632" width="11.42578125" style="84"/>
    <col min="5633" max="5640" width="10.5703125" style="84" customWidth="1"/>
    <col min="5641" max="5888" width="11.42578125" style="84"/>
    <col min="5889" max="5896" width="10.5703125" style="84" customWidth="1"/>
    <col min="5897" max="6144" width="11.42578125" style="84"/>
    <col min="6145" max="6152" width="10.5703125" style="84" customWidth="1"/>
    <col min="6153" max="6400" width="11.42578125" style="84"/>
    <col min="6401" max="6408" width="10.5703125" style="84" customWidth="1"/>
    <col min="6409" max="6656" width="11.42578125" style="84"/>
    <col min="6657" max="6664" width="10.5703125" style="84" customWidth="1"/>
    <col min="6665" max="6912" width="11.42578125" style="84"/>
    <col min="6913" max="6920" width="10.5703125" style="84" customWidth="1"/>
    <col min="6921" max="7168" width="11.42578125" style="84"/>
    <col min="7169" max="7176" width="10.5703125" style="84" customWidth="1"/>
    <col min="7177" max="7424" width="11.42578125" style="84"/>
    <col min="7425" max="7432" width="10.5703125" style="84" customWidth="1"/>
    <col min="7433" max="7680" width="11.42578125" style="84"/>
    <col min="7681" max="7688" width="10.5703125" style="84" customWidth="1"/>
    <col min="7689" max="7936" width="11.42578125" style="84"/>
    <col min="7937" max="7944" width="10.5703125" style="84" customWidth="1"/>
    <col min="7945" max="8192" width="11.42578125" style="84"/>
    <col min="8193" max="8200" width="10.5703125" style="84" customWidth="1"/>
    <col min="8201" max="8448" width="11.42578125" style="84"/>
    <col min="8449" max="8456" width="10.5703125" style="84" customWidth="1"/>
    <col min="8457" max="8704" width="11.42578125" style="84"/>
    <col min="8705" max="8712" width="10.5703125" style="84" customWidth="1"/>
    <col min="8713" max="8960" width="11.42578125" style="84"/>
    <col min="8961" max="8968" width="10.5703125" style="84" customWidth="1"/>
    <col min="8969" max="9216" width="11.42578125" style="84"/>
    <col min="9217" max="9224" width="10.5703125" style="84" customWidth="1"/>
    <col min="9225" max="9472" width="11.42578125" style="84"/>
    <col min="9473" max="9480" width="10.5703125" style="84" customWidth="1"/>
    <col min="9481" max="9728" width="11.42578125" style="84"/>
    <col min="9729" max="9736" width="10.5703125" style="84" customWidth="1"/>
    <col min="9737" max="9984" width="11.42578125" style="84"/>
    <col min="9985" max="9992" width="10.5703125" style="84" customWidth="1"/>
    <col min="9993" max="10240" width="11.42578125" style="84"/>
    <col min="10241" max="10248" width="10.5703125" style="84" customWidth="1"/>
    <col min="10249" max="10496" width="11.42578125" style="84"/>
    <col min="10497" max="10504" width="10.5703125" style="84" customWidth="1"/>
    <col min="10505" max="10752" width="11.42578125" style="84"/>
    <col min="10753" max="10760" width="10.5703125" style="84" customWidth="1"/>
    <col min="10761" max="11008" width="11.42578125" style="84"/>
    <col min="11009" max="11016" width="10.5703125" style="84" customWidth="1"/>
    <col min="11017" max="11264" width="11.42578125" style="84"/>
    <col min="11265" max="11272" width="10.5703125" style="84" customWidth="1"/>
    <col min="11273" max="11520" width="11.42578125" style="84"/>
    <col min="11521" max="11528" width="10.5703125" style="84" customWidth="1"/>
    <col min="11529" max="11776" width="11.42578125" style="84"/>
    <col min="11777" max="11784" width="10.5703125" style="84" customWidth="1"/>
    <col min="11785" max="12032" width="11.42578125" style="84"/>
    <col min="12033" max="12040" width="10.5703125" style="84" customWidth="1"/>
    <col min="12041" max="12288" width="11.42578125" style="84"/>
    <col min="12289" max="12296" width="10.5703125" style="84" customWidth="1"/>
    <col min="12297" max="12544" width="11.42578125" style="84"/>
    <col min="12545" max="12552" width="10.5703125" style="84" customWidth="1"/>
    <col min="12553" max="12800" width="11.42578125" style="84"/>
    <col min="12801" max="12808" width="10.5703125" style="84" customWidth="1"/>
    <col min="12809" max="13056" width="11.42578125" style="84"/>
    <col min="13057" max="13064" width="10.5703125" style="84" customWidth="1"/>
    <col min="13065" max="13312" width="11.42578125" style="84"/>
    <col min="13313" max="13320" width="10.5703125" style="84" customWidth="1"/>
    <col min="13321" max="13568" width="11.42578125" style="84"/>
    <col min="13569" max="13576" width="10.5703125" style="84" customWidth="1"/>
    <col min="13577" max="13824" width="11.42578125" style="84"/>
    <col min="13825" max="13832" width="10.5703125" style="84" customWidth="1"/>
    <col min="13833" max="14080" width="11.42578125" style="84"/>
    <col min="14081" max="14088" width="10.5703125" style="84" customWidth="1"/>
    <col min="14089" max="14336" width="11.42578125" style="84"/>
    <col min="14337" max="14344" width="10.5703125" style="84" customWidth="1"/>
    <col min="14345" max="14592" width="11.42578125" style="84"/>
    <col min="14593" max="14600" width="10.5703125" style="84" customWidth="1"/>
    <col min="14601" max="14848" width="11.42578125" style="84"/>
    <col min="14849" max="14856" width="10.5703125" style="84" customWidth="1"/>
    <col min="14857" max="15104" width="11.42578125" style="84"/>
    <col min="15105" max="15112" width="10.5703125" style="84" customWidth="1"/>
    <col min="15113" max="15360" width="11.42578125" style="84"/>
    <col min="15361" max="15368" width="10.5703125" style="84" customWidth="1"/>
    <col min="15369" max="15616" width="11.42578125" style="84"/>
    <col min="15617" max="15624" width="10.5703125" style="84" customWidth="1"/>
    <col min="15625" max="15872" width="11.42578125" style="84"/>
    <col min="15873" max="15880" width="10.5703125" style="84" customWidth="1"/>
    <col min="15881" max="16128" width="11.42578125" style="84"/>
    <col min="16129" max="16136" width="10.5703125" style="84" customWidth="1"/>
    <col min="16137" max="16384" width="11.42578125" style="84"/>
  </cols>
  <sheetData>
    <row r="1" spans="1:8" s="83" customFormat="1" ht="20.100000000000001" customHeight="1" x14ac:dyDescent="0.4">
      <c r="A1" s="117" t="s">
        <v>171</v>
      </c>
      <c r="B1" s="117"/>
      <c r="C1" s="117"/>
      <c r="D1" s="117"/>
      <c r="E1" s="117"/>
      <c r="F1" s="117"/>
      <c r="G1" s="117"/>
      <c r="H1" s="117"/>
    </row>
    <row r="2" spans="1:8" s="83" customFormat="1" ht="43.5" customHeight="1" x14ac:dyDescent="0.4">
      <c r="A2" s="116" t="s">
        <v>198</v>
      </c>
      <c r="B2" s="116"/>
      <c r="C2" s="116"/>
      <c r="D2" s="116"/>
      <c r="E2" s="116"/>
      <c r="F2" s="116"/>
      <c r="G2" s="116"/>
      <c r="H2" s="116"/>
    </row>
    <row r="3" spans="1:8" s="83" customFormat="1" ht="35.1" customHeight="1" x14ac:dyDescent="0.4">
      <c r="A3" s="116" t="s">
        <v>172</v>
      </c>
      <c r="B3" s="116"/>
      <c r="C3" s="116"/>
      <c r="D3" s="116"/>
      <c r="E3" s="116"/>
      <c r="F3" s="116"/>
      <c r="G3" s="116"/>
      <c r="H3" s="116"/>
    </row>
    <row r="4" spans="1:8" s="83" customFormat="1" ht="99.75" customHeight="1" x14ac:dyDescent="0.4">
      <c r="A4" s="116" t="s">
        <v>199</v>
      </c>
      <c r="B4" s="116"/>
      <c r="C4" s="116"/>
      <c r="D4" s="116"/>
      <c r="E4" s="116"/>
      <c r="F4" s="116"/>
      <c r="G4" s="116"/>
      <c r="H4" s="116"/>
    </row>
    <row r="5" spans="1:8" s="83" customFormat="1" ht="53.1" customHeight="1" x14ac:dyDescent="0.4">
      <c r="A5" s="116" t="s">
        <v>173</v>
      </c>
      <c r="B5" s="116"/>
      <c r="C5" s="116"/>
      <c r="D5" s="116"/>
      <c r="E5" s="116"/>
      <c r="F5" s="116"/>
      <c r="G5" s="116"/>
      <c r="H5" s="116"/>
    </row>
    <row r="6" spans="1:8" s="83" customFormat="1" ht="35.1" customHeight="1" x14ac:dyDescent="0.4">
      <c r="A6" s="116" t="s">
        <v>174</v>
      </c>
      <c r="B6" s="116"/>
      <c r="C6" s="116"/>
      <c r="D6" s="116"/>
      <c r="E6" s="116"/>
      <c r="F6" s="116"/>
      <c r="G6" s="116"/>
      <c r="H6" s="116"/>
    </row>
    <row r="7" spans="1:8" s="83" customFormat="1" ht="88.35" customHeight="1" x14ac:dyDescent="0.4">
      <c r="A7" s="116" t="s">
        <v>200</v>
      </c>
      <c r="B7" s="116"/>
      <c r="C7" s="116"/>
      <c r="D7" s="116"/>
      <c r="E7" s="116"/>
      <c r="F7" s="116"/>
      <c r="G7" s="116"/>
      <c r="H7" s="116"/>
    </row>
    <row r="8" spans="1:8" s="83" customFormat="1" ht="88.35" customHeight="1" x14ac:dyDescent="0.4">
      <c r="A8" s="116" t="s">
        <v>175</v>
      </c>
      <c r="B8" s="116"/>
      <c r="C8" s="116"/>
      <c r="D8" s="116"/>
      <c r="E8" s="116"/>
      <c r="F8" s="116"/>
      <c r="G8" s="116"/>
      <c r="H8" s="116"/>
    </row>
    <row r="9" spans="1:8" s="83" customFormat="1" ht="70.349999999999994" customHeight="1" x14ac:dyDescent="0.4">
      <c r="A9" s="116" t="s">
        <v>201</v>
      </c>
      <c r="B9" s="116"/>
      <c r="C9" s="116"/>
      <c r="D9" s="116"/>
      <c r="E9" s="116"/>
      <c r="F9" s="116"/>
      <c r="G9" s="116"/>
      <c r="H9" s="116"/>
    </row>
    <row r="10" spans="1:8" s="83" customFormat="1" ht="53.1" customHeight="1" x14ac:dyDescent="0.4">
      <c r="A10" s="116" t="s">
        <v>176</v>
      </c>
      <c r="B10" s="116"/>
      <c r="C10" s="116"/>
      <c r="D10" s="116"/>
      <c r="E10" s="116"/>
      <c r="F10" s="116"/>
      <c r="G10" s="116"/>
      <c r="H10" s="116"/>
    </row>
    <row r="11" spans="1:8" s="83" customFormat="1" ht="122.75" customHeight="1" x14ac:dyDescent="0.4">
      <c r="A11" s="118" t="s">
        <v>202</v>
      </c>
      <c r="B11" s="116"/>
      <c r="C11" s="116"/>
      <c r="D11" s="116"/>
      <c r="E11" s="116"/>
      <c r="F11" s="116"/>
      <c r="G11" s="116"/>
      <c r="H11" s="116"/>
    </row>
    <row r="12" spans="1:8" s="83" customFormat="1" ht="35.1" customHeight="1" x14ac:dyDescent="0.4">
      <c r="A12" s="116" t="s">
        <v>177</v>
      </c>
      <c r="B12" s="116"/>
      <c r="C12" s="116"/>
      <c r="D12" s="116"/>
      <c r="E12" s="116"/>
      <c r="F12" s="116"/>
      <c r="G12" s="116"/>
      <c r="H12" s="116"/>
    </row>
    <row r="13" spans="1:8" s="83" customFormat="1" ht="97.35" customHeight="1" x14ac:dyDescent="0.4">
      <c r="A13" s="116" t="s">
        <v>178</v>
      </c>
      <c r="B13" s="116"/>
      <c r="C13" s="116"/>
      <c r="D13" s="116"/>
      <c r="E13" s="116"/>
      <c r="F13" s="116"/>
      <c r="G13" s="116"/>
      <c r="H13" s="116"/>
    </row>
    <row r="14" spans="1:8" s="83" customFormat="1" ht="97.35" customHeight="1" x14ac:dyDescent="0.4">
      <c r="A14" s="116" t="s">
        <v>179</v>
      </c>
      <c r="B14" s="116"/>
      <c r="C14" s="116"/>
      <c r="D14" s="116"/>
      <c r="E14" s="116"/>
      <c r="F14" s="116"/>
      <c r="G14" s="116"/>
      <c r="H14" s="116"/>
    </row>
    <row r="15" spans="1:8" s="83" customFormat="1" ht="20.100000000000001" customHeight="1" x14ac:dyDescent="0.4">
      <c r="A15" s="116" t="s">
        <v>180</v>
      </c>
      <c r="B15" s="116"/>
      <c r="C15" s="116"/>
      <c r="D15" s="116"/>
      <c r="E15" s="116"/>
      <c r="F15" s="116"/>
      <c r="G15" s="116"/>
      <c r="H15" s="116"/>
    </row>
    <row r="16" spans="1:8" x14ac:dyDescent="0.4">
      <c r="A16" s="119"/>
      <c r="B16" s="119"/>
      <c r="C16" s="119"/>
      <c r="D16" s="119"/>
      <c r="E16" s="119"/>
      <c r="F16" s="119"/>
      <c r="G16" s="119"/>
      <c r="H16" s="119"/>
    </row>
    <row r="17" spans="1:8" x14ac:dyDescent="0.4">
      <c r="A17" s="119"/>
      <c r="B17" s="119"/>
      <c r="C17" s="119"/>
      <c r="D17" s="119"/>
      <c r="E17" s="119"/>
      <c r="F17" s="119"/>
      <c r="G17" s="119"/>
      <c r="H17" s="119"/>
    </row>
    <row r="18" spans="1:8" x14ac:dyDescent="0.4">
      <c r="A18" s="119"/>
      <c r="B18" s="119"/>
      <c r="C18" s="119"/>
      <c r="D18" s="119"/>
      <c r="E18" s="119"/>
      <c r="F18" s="119"/>
      <c r="G18" s="119"/>
      <c r="H18" s="119"/>
    </row>
    <row r="19" spans="1:8" x14ac:dyDescent="0.4">
      <c r="A19" s="119"/>
      <c r="B19" s="119"/>
      <c r="C19" s="119"/>
      <c r="D19" s="119"/>
      <c r="E19" s="119"/>
      <c r="F19" s="119"/>
      <c r="G19" s="119"/>
      <c r="H19" s="119"/>
    </row>
    <row r="20" spans="1:8" x14ac:dyDescent="0.4">
      <c r="A20" s="119"/>
      <c r="B20" s="119"/>
      <c r="C20" s="119"/>
      <c r="D20" s="119"/>
      <c r="E20" s="119"/>
      <c r="F20" s="119"/>
      <c r="G20" s="119"/>
      <c r="H20" s="119"/>
    </row>
  </sheetData>
  <sheetProtection algorithmName="SHA-512" hashValue="bUKY7UvLGFSpyZXkAWjC5sQZxhvHZ0Qy0X7L9pZ0Gag1oBCFqWIbaIHGlrW/UQmmJ+gA8kc/rIcejDOaOHE1fQ==" saltValue="H26aUBpkS2omhmrgmsvt4g==" spinCount="100000" sheet="1" objects="1" scenarios="1"/>
  <mergeCells count="20">
    <mergeCell ref="A19:H19"/>
    <mergeCell ref="A20:H20"/>
    <mergeCell ref="A13:H13"/>
    <mergeCell ref="A14:H14"/>
    <mergeCell ref="A15:H15"/>
    <mergeCell ref="A16:H16"/>
    <mergeCell ref="A17:H17"/>
    <mergeCell ref="A18:H18"/>
    <mergeCell ref="A12:H12"/>
    <mergeCell ref="A1:H1"/>
    <mergeCell ref="A2:H2"/>
    <mergeCell ref="A3:H3"/>
    <mergeCell ref="A4:H4"/>
    <mergeCell ref="A5:H5"/>
    <mergeCell ref="A6:H6"/>
    <mergeCell ref="A7:H7"/>
    <mergeCell ref="A8:H8"/>
    <mergeCell ref="A9:H9"/>
    <mergeCell ref="A10:H10"/>
    <mergeCell ref="A11:H11"/>
  </mergeCells>
  <pageMargins left="0.78740157499999996" right="0.78740157499999996" top="0.984251969" bottom="0.984251969" header="0.4921259845" footer="0.4921259845"/>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8F461D-38A7-462B-ABD6-A408090A744E}">
  <dimension ref="A1:I52"/>
  <sheetViews>
    <sheetView workbookViewId="0"/>
  </sheetViews>
  <sheetFormatPr baseColWidth="10" defaultColWidth="10.7109375" defaultRowHeight="13.9" x14ac:dyDescent="0.4"/>
  <cols>
    <col min="1" max="16384" width="10.7109375" style="72"/>
  </cols>
  <sheetData>
    <row r="1" spans="1:9" x14ac:dyDescent="0.4">
      <c r="A1" s="89"/>
      <c r="B1" s="89"/>
      <c r="C1" s="89"/>
      <c r="D1" s="89"/>
      <c r="E1" s="89"/>
      <c r="F1" s="89"/>
      <c r="G1" s="89"/>
      <c r="H1" s="89"/>
      <c r="I1" s="89"/>
    </row>
    <row r="2" spans="1:9" x14ac:dyDescent="0.4">
      <c r="A2" s="89"/>
      <c r="B2" s="89"/>
      <c r="C2" s="89"/>
      <c r="D2" s="89"/>
      <c r="E2" s="89"/>
      <c r="F2" s="89"/>
      <c r="G2" s="89"/>
      <c r="H2" s="89"/>
      <c r="I2" s="89"/>
    </row>
    <row r="3" spans="1:9" x14ac:dyDescent="0.4">
      <c r="A3" s="89"/>
      <c r="B3" s="89"/>
      <c r="C3" s="89"/>
      <c r="D3" s="89"/>
      <c r="E3" s="89"/>
      <c r="F3" s="89"/>
      <c r="G3" s="89"/>
      <c r="H3" s="89"/>
      <c r="I3" s="89"/>
    </row>
    <row r="4" spans="1:9" x14ac:dyDescent="0.4">
      <c r="A4" s="89"/>
      <c r="B4" s="89"/>
      <c r="C4" s="89"/>
      <c r="D4" s="89"/>
      <c r="E4" s="89"/>
      <c r="F4" s="89"/>
      <c r="G4" s="89"/>
      <c r="H4" s="89"/>
      <c r="I4" s="89"/>
    </row>
    <row r="5" spans="1:9" x14ac:dyDescent="0.4">
      <c r="A5" s="89"/>
      <c r="B5" s="89"/>
      <c r="C5" s="89"/>
      <c r="D5" s="89"/>
      <c r="E5" s="89"/>
      <c r="F5" s="89"/>
      <c r="G5" s="89"/>
      <c r="H5" s="89"/>
      <c r="I5" s="89"/>
    </row>
    <row r="6" spans="1:9" x14ac:dyDescent="0.4">
      <c r="A6" s="89"/>
      <c r="B6" s="89"/>
      <c r="C6" s="89"/>
      <c r="D6" s="89"/>
      <c r="E6" s="89"/>
      <c r="F6" s="89"/>
      <c r="G6" s="89"/>
      <c r="H6" s="89"/>
      <c r="I6" s="89"/>
    </row>
    <row r="7" spans="1:9" x14ac:dyDescent="0.4">
      <c r="A7" s="89"/>
      <c r="B7" s="89"/>
      <c r="C7" s="89"/>
      <c r="D7" s="89"/>
      <c r="E7" s="89"/>
      <c r="F7" s="89"/>
      <c r="G7" s="89"/>
      <c r="H7" s="89"/>
      <c r="I7" s="89"/>
    </row>
    <row r="8" spans="1:9" x14ac:dyDescent="0.4">
      <c r="A8" s="89"/>
      <c r="B8" s="89"/>
      <c r="C8" s="89"/>
      <c r="D8" s="89"/>
      <c r="E8" s="89"/>
      <c r="F8" s="89"/>
      <c r="G8" s="89"/>
      <c r="H8" s="89"/>
      <c r="I8" s="89"/>
    </row>
    <row r="9" spans="1:9" x14ac:dyDescent="0.4">
      <c r="A9" s="89"/>
      <c r="B9" s="89"/>
      <c r="C9" s="89"/>
      <c r="D9" s="89"/>
      <c r="E9" s="89"/>
      <c r="F9" s="89"/>
      <c r="G9" s="89"/>
      <c r="H9" s="89"/>
      <c r="I9" s="89"/>
    </row>
    <row r="10" spans="1:9" x14ac:dyDescent="0.4">
      <c r="A10" s="89"/>
      <c r="B10" s="89"/>
      <c r="C10" s="89"/>
      <c r="D10" s="89"/>
      <c r="E10" s="89"/>
      <c r="F10" s="89"/>
      <c r="G10" s="89"/>
      <c r="H10" s="89"/>
      <c r="I10" s="89"/>
    </row>
    <row r="11" spans="1:9" x14ac:dyDescent="0.4">
      <c r="A11" s="89"/>
      <c r="B11" s="89"/>
      <c r="C11" s="89"/>
      <c r="D11" s="89"/>
      <c r="E11" s="89"/>
      <c r="F11" s="89"/>
      <c r="G11" s="89"/>
      <c r="H11" s="89"/>
      <c r="I11" s="89"/>
    </row>
    <row r="12" spans="1:9" x14ac:dyDescent="0.4">
      <c r="A12" s="89"/>
      <c r="B12" s="89"/>
      <c r="C12" s="89"/>
      <c r="D12" s="89"/>
      <c r="E12" s="89"/>
      <c r="F12" s="89"/>
      <c r="G12" s="89"/>
      <c r="H12" s="89"/>
      <c r="I12" s="89"/>
    </row>
    <row r="13" spans="1:9" x14ac:dyDescent="0.4">
      <c r="A13" s="89"/>
      <c r="B13" s="89"/>
      <c r="C13" s="89"/>
      <c r="D13" s="89"/>
      <c r="E13" s="89"/>
      <c r="F13" s="89"/>
      <c r="G13" s="89"/>
      <c r="H13" s="89"/>
      <c r="I13" s="89"/>
    </row>
    <row r="14" spans="1:9" x14ac:dyDescent="0.4">
      <c r="A14" s="89"/>
      <c r="B14" s="89"/>
      <c r="C14" s="89"/>
      <c r="D14" s="89"/>
      <c r="E14" s="89"/>
      <c r="F14" s="89"/>
      <c r="G14" s="89"/>
      <c r="H14" s="89"/>
      <c r="I14" s="89"/>
    </row>
    <row r="15" spans="1:9" x14ac:dyDescent="0.4">
      <c r="A15" s="89"/>
      <c r="B15" s="89"/>
      <c r="C15" s="89"/>
      <c r="D15" s="89"/>
      <c r="E15" s="89"/>
      <c r="F15" s="89"/>
      <c r="G15" s="89"/>
      <c r="H15" s="89"/>
      <c r="I15" s="89"/>
    </row>
    <row r="16" spans="1:9" x14ac:dyDescent="0.4">
      <c r="A16" s="89"/>
      <c r="B16" s="89"/>
      <c r="C16" s="89"/>
      <c r="D16" s="89"/>
      <c r="E16" s="89"/>
      <c r="F16" s="89"/>
      <c r="G16" s="89"/>
      <c r="H16" s="89"/>
      <c r="I16" s="89"/>
    </row>
    <row r="17" spans="1:9" x14ac:dyDescent="0.4">
      <c r="A17" s="89"/>
      <c r="B17" s="89"/>
      <c r="C17" s="89"/>
      <c r="D17" s="89"/>
      <c r="E17" s="89"/>
      <c r="F17" s="89"/>
      <c r="G17" s="89"/>
      <c r="H17" s="89"/>
      <c r="I17" s="89"/>
    </row>
    <row r="18" spans="1:9" x14ac:dyDescent="0.4">
      <c r="A18" s="89"/>
      <c r="B18" s="89"/>
      <c r="C18" s="89"/>
      <c r="D18" s="89"/>
      <c r="E18" s="89"/>
      <c r="F18" s="89"/>
      <c r="G18" s="89"/>
      <c r="H18" s="89"/>
      <c r="I18" s="89"/>
    </row>
    <row r="19" spans="1:9" x14ac:dyDescent="0.4">
      <c r="A19" s="89"/>
      <c r="B19" s="89"/>
      <c r="C19" s="89"/>
      <c r="D19" s="89"/>
      <c r="E19" s="89"/>
      <c r="F19" s="89"/>
      <c r="G19" s="89"/>
      <c r="H19" s="89"/>
      <c r="I19" s="89"/>
    </row>
    <row r="20" spans="1:9" x14ac:dyDescent="0.4">
      <c r="A20" s="89"/>
      <c r="B20" s="89"/>
      <c r="C20" s="89"/>
      <c r="D20" s="89"/>
      <c r="E20" s="89"/>
      <c r="F20" s="89"/>
      <c r="G20" s="89"/>
      <c r="H20" s="89"/>
      <c r="I20" s="89"/>
    </row>
    <row r="21" spans="1:9" x14ac:dyDescent="0.4">
      <c r="A21" s="89"/>
      <c r="B21" s="89"/>
      <c r="C21" s="89"/>
      <c r="D21" s="89"/>
      <c r="E21" s="89"/>
      <c r="F21" s="89"/>
      <c r="G21" s="89"/>
      <c r="H21" s="89"/>
      <c r="I21" s="89"/>
    </row>
    <row r="22" spans="1:9" x14ac:dyDescent="0.4">
      <c r="A22" s="89"/>
      <c r="B22" s="89"/>
      <c r="C22" s="89"/>
      <c r="D22" s="89"/>
      <c r="E22" s="89"/>
      <c r="F22" s="89"/>
      <c r="G22" s="89"/>
      <c r="H22" s="89"/>
      <c r="I22" s="89"/>
    </row>
    <row r="23" spans="1:9" x14ac:dyDescent="0.4">
      <c r="A23" s="89"/>
      <c r="B23" s="89"/>
      <c r="C23" s="89"/>
      <c r="D23" s="89"/>
      <c r="E23" s="89"/>
      <c r="F23" s="89"/>
      <c r="G23" s="89"/>
      <c r="H23" s="89"/>
      <c r="I23" s="89"/>
    </row>
    <row r="24" spans="1:9" x14ac:dyDescent="0.4">
      <c r="A24" s="89"/>
      <c r="B24" s="89"/>
      <c r="C24" s="89"/>
      <c r="D24" s="89"/>
      <c r="E24" s="89"/>
      <c r="F24" s="89"/>
      <c r="G24" s="89"/>
      <c r="H24" s="89"/>
      <c r="I24" s="89"/>
    </row>
    <row r="25" spans="1:9" x14ac:dyDescent="0.4">
      <c r="A25" s="89"/>
      <c r="B25" s="89"/>
      <c r="C25" s="89"/>
      <c r="D25" s="89"/>
      <c r="E25" s="89"/>
      <c r="F25" s="89"/>
      <c r="G25" s="89"/>
      <c r="H25" s="89"/>
      <c r="I25" s="89"/>
    </row>
    <row r="26" spans="1:9" x14ac:dyDescent="0.4">
      <c r="A26" s="89"/>
      <c r="B26" s="89"/>
      <c r="C26" s="89"/>
      <c r="D26" s="89"/>
      <c r="E26" s="89"/>
      <c r="F26" s="89"/>
      <c r="G26" s="89"/>
      <c r="H26" s="89"/>
      <c r="I26" s="89"/>
    </row>
    <row r="27" spans="1:9" x14ac:dyDescent="0.4">
      <c r="A27" s="89"/>
      <c r="B27" s="89"/>
      <c r="C27" s="89"/>
      <c r="D27" s="89"/>
      <c r="E27" s="89"/>
      <c r="F27" s="89"/>
      <c r="G27" s="89"/>
      <c r="H27" s="89"/>
      <c r="I27" s="89"/>
    </row>
    <row r="28" spans="1:9" x14ac:dyDescent="0.4">
      <c r="A28" s="89"/>
      <c r="B28" s="89"/>
      <c r="C28" s="89"/>
      <c r="D28" s="89"/>
      <c r="E28" s="89"/>
      <c r="F28" s="89"/>
      <c r="G28" s="89"/>
      <c r="H28" s="89"/>
      <c r="I28" s="89"/>
    </row>
    <row r="29" spans="1:9" x14ac:dyDescent="0.4">
      <c r="A29" s="89"/>
      <c r="B29" s="89"/>
      <c r="C29" s="89"/>
      <c r="D29" s="89"/>
      <c r="E29" s="89"/>
      <c r="F29" s="89"/>
      <c r="G29" s="89"/>
      <c r="H29" s="89"/>
      <c r="I29" s="89"/>
    </row>
    <row r="30" spans="1:9" x14ac:dyDescent="0.4">
      <c r="A30" s="89"/>
      <c r="B30" s="89"/>
      <c r="C30" s="89"/>
      <c r="D30" s="89"/>
      <c r="E30" s="89"/>
      <c r="F30" s="89"/>
      <c r="G30" s="89"/>
      <c r="H30" s="89"/>
      <c r="I30" s="89"/>
    </row>
    <row r="31" spans="1:9" x14ac:dyDescent="0.4">
      <c r="A31" s="89"/>
      <c r="B31" s="89"/>
      <c r="C31" s="89"/>
      <c r="D31" s="89"/>
      <c r="E31" s="89"/>
      <c r="F31" s="89"/>
      <c r="G31" s="89"/>
      <c r="H31" s="89"/>
      <c r="I31" s="89"/>
    </row>
    <row r="32" spans="1:9" x14ac:dyDescent="0.4">
      <c r="A32" s="89"/>
      <c r="B32" s="89"/>
      <c r="C32" s="89"/>
      <c r="D32" s="89"/>
      <c r="E32" s="89"/>
      <c r="F32" s="89"/>
      <c r="G32" s="89"/>
      <c r="H32" s="89"/>
      <c r="I32" s="89"/>
    </row>
    <row r="33" spans="1:9" x14ac:dyDescent="0.4">
      <c r="A33" s="89"/>
      <c r="B33" s="89"/>
      <c r="C33" s="89"/>
      <c r="D33" s="89"/>
      <c r="E33" s="89"/>
      <c r="F33" s="89"/>
      <c r="G33" s="89"/>
      <c r="H33" s="89"/>
      <c r="I33" s="89"/>
    </row>
    <row r="34" spans="1:9" x14ac:dyDescent="0.4">
      <c r="A34" s="89"/>
      <c r="B34" s="89"/>
      <c r="C34" s="89"/>
      <c r="D34" s="89"/>
      <c r="E34" s="89"/>
      <c r="F34" s="89"/>
      <c r="G34" s="89"/>
      <c r="H34" s="89"/>
      <c r="I34" s="89"/>
    </row>
    <row r="35" spans="1:9" x14ac:dyDescent="0.4">
      <c r="A35" s="89"/>
      <c r="B35" s="89"/>
      <c r="C35" s="89"/>
      <c r="D35" s="89"/>
      <c r="E35" s="89"/>
      <c r="F35" s="89"/>
      <c r="G35" s="89"/>
      <c r="H35" s="89"/>
      <c r="I35" s="89"/>
    </row>
    <row r="36" spans="1:9" x14ac:dyDescent="0.4">
      <c r="A36" s="89"/>
      <c r="B36" s="89"/>
      <c r="C36" s="89"/>
      <c r="D36" s="89"/>
      <c r="E36" s="89"/>
      <c r="F36" s="89"/>
      <c r="G36" s="89"/>
      <c r="H36" s="89"/>
      <c r="I36" s="89"/>
    </row>
    <row r="37" spans="1:9" x14ac:dyDescent="0.4">
      <c r="A37" s="89"/>
      <c r="B37" s="89"/>
      <c r="C37" s="89"/>
      <c r="D37" s="89"/>
      <c r="E37" s="89"/>
      <c r="F37" s="89"/>
      <c r="G37" s="89"/>
      <c r="H37" s="89"/>
      <c r="I37" s="89"/>
    </row>
    <row r="38" spans="1:9" x14ac:dyDescent="0.4">
      <c r="A38" s="89"/>
      <c r="B38" s="89"/>
      <c r="C38" s="89"/>
      <c r="D38" s="89"/>
      <c r="E38" s="89"/>
      <c r="F38" s="89"/>
      <c r="G38" s="89"/>
      <c r="H38" s="89"/>
      <c r="I38" s="89"/>
    </row>
    <row r="39" spans="1:9" x14ac:dyDescent="0.4">
      <c r="A39" s="89"/>
      <c r="B39" s="89"/>
      <c r="C39" s="89"/>
      <c r="D39" s="89"/>
      <c r="E39" s="89"/>
      <c r="F39" s="89"/>
      <c r="G39" s="89"/>
      <c r="H39" s="89"/>
      <c r="I39" s="89"/>
    </row>
    <row r="40" spans="1:9" x14ac:dyDescent="0.4">
      <c r="A40" s="89"/>
      <c r="B40" s="89"/>
      <c r="C40" s="89"/>
      <c r="D40" s="89"/>
      <c r="E40" s="89"/>
      <c r="F40" s="89"/>
      <c r="G40" s="89"/>
      <c r="H40" s="89"/>
      <c r="I40" s="89"/>
    </row>
    <row r="41" spans="1:9" x14ac:dyDescent="0.4">
      <c r="A41" s="89"/>
      <c r="B41" s="89"/>
      <c r="C41" s="89"/>
      <c r="D41" s="89"/>
      <c r="E41" s="89"/>
      <c r="F41" s="89"/>
      <c r="G41" s="89"/>
      <c r="H41" s="89"/>
      <c r="I41" s="89"/>
    </row>
    <row r="42" spans="1:9" x14ac:dyDescent="0.4">
      <c r="A42" s="89"/>
      <c r="B42" s="89"/>
      <c r="C42" s="89"/>
      <c r="D42" s="89"/>
      <c r="E42" s="89"/>
      <c r="F42" s="89"/>
      <c r="G42" s="89"/>
      <c r="H42" s="89"/>
      <c r="I42" s="89"/>
    </row>
    <row r="43" spans="1:9" x14ac:dyDescent="0.4">
      <c r="A43" s="89"/>
      <c r="B43" s="89"/>
      <c r="C43" s="89"/>
      <c r="D43" s="89"/>
      <c r="E43" s="89"/>
      <c r="F43" s="89"/>
      <c r="G43" s="89"/>
      <c r="H43" s="89"/>
      <c r="I43" s="89"/>
    </row>
    <row r="44" spans="1:9" x14ac:dyDescent="0.4">
      <c r="A44" s="89"/>
      <c r="B44" s="89"/>
      <c r="C44" s="89"/>
      <c r="D44" s="89"/>
      <c r="E44" s="89"/>
      <c r="F44" s="89"/>
      <c r="G44" s="89"/>
      <c r="H44" s="89"/>
      <c r="I44" s="89"/>
    </row>
    <row r="45" spans="1:9" x14ac:dyDescent="0.4">
      <c r="A45" s="89"/>
      <c r="B45" s="89"/>
      <c r="C45" s="89"/>
      <c r="D45" s="89"/>
      <c r="E45" s="89"/>
      <c r="F45" s="89"/>
      <c r="G45" s="89"/>
      <c r="H45" s="89"/>
      <c r="I45" s="89"/>
    </row>
    <row r="46" spans="1:9" x14ac:dyDescent="0.4">
      <c r="A46" s="89"/>
      <c r="B46" s="89"/>
      <c r="C46" s="89"/>
      <c r="D46" s="89"/>
      <c r="E46" s="89"/>
      <c r="F46" s="89"/>
      <c r="G46" s="89"/>
      <c r="H46" s="89"/>
      <c r="I46" s="89"/>
    </row>
    <row r="47" spans="1:9" x14ac:dyDescent="0.4">
      <c r="A47" s="89"/>
      <c r="B47" s="89"/>
      <c r="C47" s="89"/>
      <c r="D47" s="89"/>
      <c r="E47" s="89"/>
      <c r="F47" s="89"/>
      <c r="G47" s="89"/>
      <c r="H47" s="89"/>
      <c r="I47" s="89"/>
    </row>
    <row r="48" spans="1:9" x14ac:dyDescent="0.4">
      <c r="A48" s="90" t="s">
        <v>212</v>
      </c>
      <c r="B48" s="90"/>
      <c r="C48" s="90"/>
      <c r="D48" s="90"/>
      <c r="E48" s="90"/>
      <c r="F48" s="89"/>
      <c r="G48" s="89"/>
      <c r="H48" s="89"/>
      <c r="I48" s="89"/>
    </row>
    <row r="49" spans="1:9" x14ac:dyDescent="0.4">
      <c r="A49" s="90" t="s">
        <v>213</v>
      </c>
      <c r="B49" s="90"/>
      <c r="C49" s="90"/>
      <c r="D49" s="90"/>
      <c r="E49" s="90"/>
      <c r="F49" s="89"/>
      <c r="G49" s="89"/>
      <c r="H49" s="89"/>
      <c r="I49" s="89"/>
    </row>
    <row r="50" spans="1:9" x14ac:dyDescent="0.4">
      <c r="A50" s="88" t="s">
        <v>214</v>
      </c>
      <c r="B50" s="89"/>
      <c r="C50" s="89"/>
      <c r="D50" s="89"/>
      <c r="E50" s="89"/>
      <c r="F50" s="89"/>
      <c r="G50" s="89"/>
      <c r="H50" s="89"/>
      <c r="I50" s="89"/>
    </row>
    <row r="51" spans="1:9" x14ac:dyDescent="0.4">
      <c r="A51" s="89"/>
      <c r="B51" s="89"/>
      <c r="C51" s="89"/>
      <c r="D51" s="89"/>
      <c r="E51" s="89"/>
      <c r="F51" s="89"/>
      <c r="G51" s="89"/>
      <c r="H51" s="89"/>
      <c r="I51" s="89"/>
    </row>
    <row r="52" spans="1:9" x14ac:dyDescent="0.4">
      <c r="A52" s="89"/>
      <c r="B52" s="89"/>
      <c r="C52" s="89"/>
      <c r="D52" s="89"/>
      <c r="E52" s="89"/>
      <c r="F52" s="89"/>
      <c r="G52" s="89"/>
      <c r="H52" s="89"/>
      <c r="I52" s="89"/>
    </row>
  </sheetData>
  <sheetProtection algorithmName="SHA-512" hashValue="+qNWTEGs8l6Kwlwtlil/KlznQevWgs6WLhvx7JphRMBdY6IirLqYasHTTbktTye669cg7oDLfQZgZL8coUFP/Q==" saltValue="ykittLnXc8NTaq8dNjXvIQ==" spinCount="100000" sheet="1" objects="1" scenarios="1"/>
  <hyperlinks>
    <hyperlink ref="A50" r:id="rId1" xr:uid="{D7137021-1E35-4909-B2FD-7465ABCC0C2A}"/>
  </hyperlinks>
  <pageMargins left="0.7" right="0.7" top="0.78740157499999996" bottom="0.78740157499999996" header="0.3" footer="0.3"/>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5"/>
  <dimension ref="A1:G19"/>
  <sheetViews>
    <sheetView tabSelected="1" workbookViewId="0">
      <selection activeCell="B2" sqref="B2"/>
    </sheetView>
  </sheetViews>
  <sheetFormatPr baseColWidth="10" defaultColWidth="11.42578125" defaultRowHeight="13.9" x14ac:dyDescent="0.4"/>
  <cols>
    <col min="1" max="1" width="25.140625" style="41" bestFit="1" customWidth="1"/>
    <col min="2" max="2" width="39" style="41" customWidth="1"/>
    <col min="3" max="16384" width="11.42578125" style="41"/>
  </cols>
  <sheetData>
    <row r="1" spans="1:7" ht="20.100000000000001" customHeight="1" x14ac:dyDescent="0.4">
      <c r="A1" s="40" t="s">
        <v>42</v>
      </c>
      <c r="C1" s="42" t="s">
        <v>43</v>
      </c>
    </row>
    <row r="2" spans="1:7" ht="20.100000000000001" customHeight="1" x14ac:dyDescent="0.4">
      <c r="A2" s="41" t="s">
        <v>44</v>
      </c>
      <c r="B2" s="139"/>
      <c r="C2" s="41" t="s">
        <v>44</v>
      </c>
    </row>
    <row r="3" spans="1:7" ht="20.100000000000001" customHeight="1" x14ac:dyDescent="0.4">
      <c r="A3" s="41" t="s">
        <v>45</v>
      </c>
      <c r="B3" s="66"/>
      <c r="C3" s="41" t="s">
        <v>46</v>
      </c>
    </row>
    <row r="4" spans="1:7" ht="20.100000000000001" customHeight="1" x14ac:dyDescent="0.4">
      <c r="A4" s="41" t="s">
        <v>47</v>
      </c>
      <c r="B4" s="139"/>
      <c r="C4" s="41" t="s">
        <v>48</v>
      </c>
    </row>
    <row r="5" spans="1:7" ht="10.050000000000001" customHeight="1" x14ac:dyDescent="0.4"/>
    <row r="6" spans="1:7" ht="60" customHeight="1" x14ac:dyDescent="0.4">
      <c r="A6" s="94" t="s">
        <v>203</v>
      </c>
      <c r="B6" s="95"/>
      <c r="C6" s="95"/>
      <c r="D6" s="95"/>
      <c r="E6" s="95"/>
      <c r="F6" s="95"/>
      <c r="G6" s="95"/>
    </row>
    <row r="7" spans="1:7" ht="15" customHeight="1" x14ac:dyDescent="0.4">
      <c r="A7" s="68"/>
      <c r="B7" s="68"/>
      <c r="C7" s="68"/>
      <c r="D7" s="68"/>
      <c r="E7" s="68"/>
      <c r="F7" s="68"/>
      <c r="G7" s="68"/>
    </row>
    <row r="8" spans="1:7" ht="60" customHeight="1" x14ac:dyDescent="0.4">
      <c r="A8" s="94" t="s">
        <v>204</v>
      </c>
      <c r="B8" s="95"/>
      <c r="C8" s="95"/>
      <c r="D8" s="95"/>
      <c r="E8" s="95"/>
      <c r="F8" s="95"/>
      <c r="G8" s="95"/>
    </row>
    <row r="9" spans="1:7" ht="10.050000000000001" customHeight="1" x14ac:dyDescent="0.4">
      <c r="A9" s="43"/>
    </row>
    <row r="10" spans="1:7" ht="45" customHeight="1" x14ac:dyDescent="0.4">
      <c r="A10" s="91" t="s">
        <v>187</v>
      </c>
      <c r="B10" s="91"/>
      <c r="C10" s="91"/>
      <c r="D10" s="91"/>
      <c r="E10" s="91"/>
      <c r="F10" s="91"/>
      <c r="G10" s="91"/>
    </row>
    <row r="11" spans="1:7" ht="75" customHeight="1" x14ac:dyDescent="0.4">
      <c r="A11" s="96" t="s">
        <v>205</v>
      </c>
      <c r="B11" s="96"/>
      <c r="C11" s="96"/>
      <c r="D11" s="96"/>
      <c r="E11" s="96"/>
      <c r="F11" s="96"/>
      <c r="G11" s="96"/>
    </row>
    <row r="12" spans="1:7" ht="45" customHeight="1" x14ac:dyDescent="0.4">
      <c r="A12" s="91" t="s">
        <v>154</v>
      </c>
      <c r="B12" s="91"/>
      <c r="C12" s="92" t="s">
        <v>155</v>
      </c>
      <c r="D12" s="92"/>
      <c r="E12" s="92"/>
      <c r="F12" s="92"/>
      <c r="G12" s="69"/>
    </row>
    <row r="13" spans="1:7" ht="10.050000000000001" customHeight="1" x14ac:dyDescent="0.4">
      <c r="A13" s="63"/>
      <c r="B13" s="63"/>
      <c r="C13" s="64"/>
      <c r="D13" s="64"/>
      <c r="E13" s="64"/>
      <c r="F13" s="64"/>
      <c r="G13" s="64"/>
    </row>
    <row r="14" spans="1:7" ht="10.050000000000001" customHeight="1" x14ac:dyDescent="0.4"/>
    <row r="15" spans="1:7" x14ac:dyDescent="0.4">
      <c r="A15" s="41" t="s">
        <v>105</v>
      </c>
      <c r="B15" s="66"/>
      <c r="C15" s="93" t="s">
        <v>123</v>
      </c>
      <c r="D15" s="93"/>
      <c r="E15" s="93"/>
    </row>
    <row r="16" spans="1:7" x14ac:dyDescent="0.4">
      <c r="A16" s="41" t="s">
        <v>106</v>
      </c>
      <c r="B16" s="43" t="str">
        <f>IF(ISBLANK(B15),"",IF(B3=B15,"Kontrolle erfolgreich - check ok","FEHLER - ERROR"))</f>
        <v/>
      </c>
      <c r="C16" s="41" t="s">
        <v>124</v>
      </c>
    </row>
    <row r="17" spans="2:2" x14ac:dyDescent="0.4">
      <c r="B17" s="43" t="str">
        <f>IF(ISBLANK(B15),"",IF(ISERROR(FIND("@",B15,1)),"keine gültige eMail-Adresse",IF((VALUE(FIND("@",B15,1))&gt;1),"","keine gültige eMail-Adresse!")))</f>
        <v/>
      </c>
    </row>
    <row r="18" spans="2:2" x14ac:dyDescent="0.4">
      <c r="B18" s="43" t="str">
        <f>IF(ISBLANK(B15),"",IF(ISERROR(FIND("@",B15,1)),"no valid eMail-adress",IF((VALUE(FIND("@",B15,1))&gt;1),"","no valid eMail-address!")))</f>
        <v/>
      </c>
    </row>
    <row r="19" spans="2:2" x14ac:dyDescent="0.4">
      <c r="B19" s="41" t="str">
        <f>IF(ISBLANK(B15),"",IF(ISERROR(FIND("; ",B15,1)),"",IF((VALUE(FIND("; ",B15,1))&gt;8),"","Achtung - die zweite eMail-Adresse wurde nicht korrekt eingegeben")))</f>
        <v/>
      </c>
    </row>
  </sheetData>
  <sheetProtection algorithmName="SHA-512" hashValue="rMaU66/N0EK6e4+p4cQ0BhXS1U7ZDW1N/yUZwPvVnwZLHdBuV9Tte2CB6YllBjCPT1XPChtpxNRcjwwLFouUmQ==" saltValue="FSO1GbiMWKARTFUs99dTaA==" spinCount="100000" sheet="1" objects="1" scenarios="1"/>
  <mergeCells count="7">
    <mergeCell ref="A12:B12"/>
    <mergeCell ref="C12:F12"/>
    <mergeCell ref="C15:E15"/>
    <mergeCell ref="A6:G6"/>
    <mergeCell ref="A8:G8"/>
    <mergeCell ref="A10:G10"/>
    <mergeCell ref="A11:G11"/>
  </mergeCells>
  <phoneticPr fontId="0" type="noConversion"/>
  <pageMargins left="0.78740157499999996" right="0.78740157499999996" top="0.984251969" bottom="0.984251969" header="0.4921259845" footer="0.4921259845"/>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20</vt:i4>
      </vt:variant>
      <vt:variant>
        <vt:lpstr>Benannte Bereiche</vt:lpstr>
      </vt:variant>
      <vt:variant>
        <vt:i4>8</vt:i4>
      </vt:variant>
    </vt:vector>
  </HeadingPairs>
  <TitlesOfParts>
    <vt:vector size="28" baseType="lpstr">
      <vt:lpstr>Significance</vt:lpstr>
      <vt:lpstr>Reporting</vt:lpstr>
      <vt:lpstr>Short Instruction</vt:lpstr>
      <vt:lpstr>Auswertung</vt:lpstr>
      <vt:lpstr>Datenübernahme</vt:lpstr>
      <vt:lpstr>Signifikanz</vt:lpstr>
      <vt:lpstr>Ausfüllhinweise</vt:lpstr>
      <vt:lpstr>Kurzanleitung</vt:lpstr>
      <vt:lpstr>Kontakt</vt:lpstr>
      <vt:lpstr>Teilnehmerdaten</vt:lpstr>
      <vt:lpstr>Ergebnisse</vt:lpstr>
      <vt:lpstr>Mitteilungen</vt:lpstr>
      <vt:lpstr>Wasser</vt:lpstr>
      <vt:lpstr>Asche</vt:lpstr>
      <vt:lpstr>Stärke</vt:lpstr>
      <vt:lpstr>Rohprotein</vt:lpstr>
      <vt:lpstr>Parameter5</vt:lpstr>
      <vt:lpstr>Parameter5a</vt:lpstr>
      <vt:lpstr>Parameter6</vt:lpstr>
      <vt:lpstr>Tabelle1</vt:lpstr>
      <vt:lpstr>Auswertung!_ftn1</vt:lpstr>
      <vt:lpstr>Significance!_ftnref1</vt:lpstr>
      <vt:lpstr>Datenübernahme!Druckbereich</vt:lpstr>
      <vt:lpstr>Signifikanz!Druckbereich</vt:lpstr>
      <vt:lpstr>Ausfüllhinweise!OLE_LINK1</vt:lpstr>
      <vt:lpstr>Reporting!OLE_LINK1</vt:lpstr>
      <vt:lpstr>Reporting!OLE_LINK2</vt:lpstr>
      <vt:lpstr>Parameter2</vt:lpstr>
    </vt:vector>
  </TitlesOfParts>
  <Company>LVU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Ute und Ralf Lippold</dc:creator>
  <cp:lastModifiedBy>Ute Lippold</cp:lastModifiedBy>
  <cp:lastPrinted>2017-07-26T20:27:31Z</cp:lastPrinted>
  <dcterms:created xsi:type="dcterms:W3CDTF">2005-02-14T18:41:01Z</dcterms:created>
  <dcterms:modified xsi:type="dcterms:W3CDTF">2026-05-31T07:15:29Z</dcterms:modified>
</cp:coreProperties>
</file>