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0E548F7D-F484-4808-A442-7DB6D6219E46}" xr6:coauthVersionLast="47" xr6:coauthVersionMax="47" xr10:uidLastSave="{00000000-0000-0000-0000-000000000000}"/>
  <workbookProtection workbookAlgorithmName="SHA-512" workbookHashValue="LdT8IqAaK6q79A3OaF7wU1kHAPChp/5difzVnmV6njEqCkRNdz2ZnUP/LxO+2aUitKhaU5ZusvNYY289dAr6cg==" workbookSaltValue="jPL+KUgdcmTTUTgpu7toag==" workbookSpinCount="100000" lockStructure="1"/>
  <bookViews>
    <workbookView xWindow="-98" yWindow="-98" windowWidth="28996" windowHeight="15675" firstSheet="1" activeTab="7" xr2:uid="{00000000-000D-0000-FFFF-FFFF00000000}"/>
  </bookViews>
  <sheets>
    <sheet name="Significance" sheetId="63" r:id="rId1"/>
    <sheet name="Reporting" sheetId="64" r:id="rId2"/>
    <sheet name="Auswertung" sheetId="65" r:id="rId3"/>
    <sheet name="Datenübernahme" sheetId="66" r:id="rId4"/>
    <sheet name="Signifikanz" sheetId="67" r:id="rId5"/>
    <sheet name="Ausfüllhinweise" sheetId="68" r:id="rId6"/>
    <sheet name="Kurzanleitung" sheetId="69" r:id="rId7"/>
    <sheet name="Kontakt" sheetId="55" r:id="rId8"/>
    <sheet name="Teilnehmerdaten" sheetId="17" state="hidden" r:id="rId9"/>
    <sheet name="Ergebnisse" sheetId="5" r:id="rId10"/>
    <sheet name="Mitteilungen" sheetId="15" r:id="rId11"/>
    <sheet name="Natrium" sheetId="62" state="hidden" r:id="rId12"/>
    <sheet name="Fett" sheetId="22" state="hidden" r:id="rId13"/>
    <sheet name="Rohprotein" sheetId="23" state="hidden" r:id="rId14"/>
    <sheet name="Wasser" sheetId="24" state="hidden" r:id="rId15"/>
    <sheet name="Asche" sheetId="25" state="hidden" r:id="rId16"/>
    <sheet name="Lactose" sheetId="26" state="hidden" r:id="rId17"/>
    <sheet name="Buttersäure" sheetId="27" state="hidden" r:id="rId18"/>
    <sheet name="BSME" sheetId="30" state="hidden" r:id="rId19"/>
    <sheet name="HBSZ" sheetId="48" state="hidden" r:id="rId20"/>
  </sheets>
  <externalReferences>
    <externalReference r:id="rId21"/>
    <externalReference r:id="rId22"/>
    <externalReference r:id="rId23"/>
    <externalReference r:id="rId24"/>
    <externalReference r:id="rId25"/>
    <externalReference r:id="rId26"/>
    <externalReference r:id="rId27"/>
    <externalReference r:id="rId28"/>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 localSheetId="11">#REF!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6">#REF!</definedName>
    <definedName name="MBlei" localSheetId="11">#REF!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 localSheetId="11">#REF!</definedName>
    <definedName name="Parameter2">#REF!</definedName>
    <definedName name="Parameter2alt" localSheetId="5">#REF!</definedName>
    <definedName name="Parameter2alt" localSheetId="6">#REF!</definedName>
    <definedName name="Parameter2alt" localSheetId="11">#REF!</definedName>
    <definedName name="Parameter2alt">#REF!</definedName>
    <definedName name="test" localSheetId="5">[2]Parameter2!$B$3:$B$18</definedName>
    <definedName name="test" localSheetId="2">[3]Parameter2!$B$3:$B$18</definedName>
    <definedName name="test" localSheetId="7">[4]Parameter2!$B$3:$B$18</definedName>
    <definedName name="test" localSheetId="6">[5]Parameter2!$B$3:$B$18</definedName>
    <definedName name="test" localSheetId="11">[6]Parameter2!$B$3:$B$18</definedName>
    <definedName name="test" localSheetId="1">[1]Parameter2!$B$3:$B$18</definedName>
    <definedName name="test">[7]Parameter2!$B$3:$B$18</definedName>
    <definedName name="test1" localSheetId="5">[4]Parameter2!$B$3:$B$18</definedName>
    <definedName name="test1" localSheetId="6">[4]Parameter2!$B$3:$B$18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1" i="17" l="1"/>
  <c r="C21" i="17"/>
  <c r="D60" i="5"/>
  <c r="F27" i="5"/>
  <c r="I60" i="5" s="1"/>
  <c r="B60" i="5"/>
  <c r="B58" i="5"/>
  <c r="B56" i="5"/>
  <c r="B54" i="5"/>
  <c r="B52" i="5"/>
  <c r="B50" i="5"/>
  <c r="D61" i="62"/>
  <c r="D47" i="62"/>
  <c r="D58" i="5" s="1"/>
  <c r="D40" i="62"/>
  <c r="D56" i="5" s="1"/>
  <c r="D29" i="62"/>
  <c r="D54" i="5" s="1"/>
  <c r="D13" i="62"/>
  <c r="D52" i="5" s="1"/>
  <c r="D2" i="62"/>
  <c r="A53" i="5" l="1"/>
  <c r="I54" i="5"/>
  <c r="A55" i="5"/>
  <c r="A57" i="5"/>
  <c r="A59" i="5"/>
  <c r="I58" i="5"/>
  <c r="I56" i="5"/>
  <c r="I52" i="5"/>
  <c r="A61" i="5"/>
  <c r="A14" i="5" l="1"/>
  <c r="A13" i="5"/>
  <c r="F5" i="5"/>
  <c r="F4" i="5"/>
  <c r="H27" i="5"/>
  <c r="B11" i="17"/>
  <c r="B10" i="17"/>
  <c r="B4" i="17" l="1"/>
  <c r="F19" i="5"/>
  <c r="I31" i="5" s="1"/>
  <c r="F20" i="5"/>
  <c r="I33" i="5" s="1"/>
  <c r="F21" i="5"/>
  <c r="I35" i="5" s="1"/>
  <c r="F22" i="5"/>
  <c r="I37" i="5" s="1"/>
  <c r="F23" i="5"/>
  <c r="I39" i="5" s="1"/>
  <c r="F24" i="5"/>
  <c r="I41" i="5" s="1"/>
  <c r="F25" i="5"/>
  <c r="I43" i="5" s="1"/>
  <c r="F26" i="5"/>
  <c r="I45" i="5" s="1"/>
  <c r="H26" i="5"/>
  <c r="B16" i="55"/>
  <c r="B17" i="55"/>
  <c r="B18" i="55"/>
  <c r="B19" i="55"/>
  <c r="H1" i="15"/>
  <c r="C1" i="22"/>
  <c r="H19" i="5" s="1"/>
  <c r="C1" i="23"/>
  <c r="H20" i="5" s="1"/>
  <c r="C1" i="24"/>
  <c r="H21" i="5" s="1"/>
  <c r="C1" i="25"/>
  <c r="H22" i="5"/>
  <c r="C1" i="26"/>
  <c r="H23" i="5" s="1"/>
  <c r="C1" i="27"/>
  <c r="H24" i="5" s="1"/>
  <c r="C1" i="30"/>
  <c r="H25" i="5" s="1"/>
  <c r="C1" i="48"/>
  <c r="B1" i="17"/>
  <c r="B2" i="17"/>
  <c r="D5" i="17"/>
  <c r="D8" i="17" s="1"/>
  <c r="B5" i="17" s="1"/>
  <c r="B6" i="17"/>
  <c r="B7" i="17"/>
  <c r="B13" i="17"/>
  <c r="C13" i="17"/>
  <c r="B14" i="17"/>
  <c r="C14" i="17"/>
  <c r="B15" i="17"/>
  <c r="C15" i="17"/>
  <c r="B16" i="17"/>
  <c r="C16" i="17"/>
  <c r="B17" i="17"/>
  <c r="C17" i="17"/>
  <c r="B18" i="17"/>
  <c r="C18" i="17"/>
  <c r="B19" i="17"/>
  <c r="C19" i="17"/>
  <c r="B20" i="17"/>
  <c r="C20" i="17"/>
  <c r="A42" i="5" l="1"/>
  <c r="A36" i="5"/>
  <c r="A38" i="5"/>
  <c r="A44" i="5"/>
  <c r="A40" i="5"/>
  <c r="A32" i="5"/>
  <c r="A46" i="5"/>
  <c r="A3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110F8447-350B-41F2-B4FC-4C03376B688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CE2504F6-71F1-434B-85C1-56FA8C1B236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E8271BC4-D239-4AAC-8330-FAAD312715F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200-000001000000}">
      <text>
        <r>
          <rPr>
            <b/>
            <sz val="8"/>
            <color indexed="81"/>
            <rFont val="Tahoma"/>
            <family val="2"/>
          </rPr>
          <t>Bitte geben Sie unbedingt Ihre Kunden-Nr. ein (nur Ziffern)
Fill in Your Client Number (numbers only)</t>
        </r>
      </text>
    </comment>
    <comment ref="G2" authorId="0" shapeId="0" xr:uid="{00000000-0006-0000-0200-000002000000}">
      <text>
        <r>
          <rPr>
            <b/>
            <sz val="8"/>
            <color indexed="81"/>
            <rFont val="Tahoma"/>
            <family val="2"/>
          </rPr>
          <t>Geben Sie zusätzlich auch noch Ihre Postleitzahl an (nur Ziffern).
Fill in Your postal ZIP-Code (numbers only)</t>
        </r>
      </text>
    </comment>
    <comment ref="A15" authorId="0" shapeId="0" xr:uid="{00000000-0006-0000-02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<sst xmlns="http://schemas.openxmlformats.org/spreadsheetml/2006/main" count="401" uniqueCount="313">
  <si>
    <t>Ergebnisdatenblatt</t>
  </si>
  <si>
    <t>Parameter</t>
  </si>
  <si>
    <t>Einheit</t>
  </si>
  <si>
    <t>Kunden-Nr.</t>
  </si>
  <si>
    <t>Postleitzahl</t>
  </si>
  <si>
    <t>ergebnisse@lvus.de</t>
  </si>
  <si>
    <t>Sonstiges</t>
  </si>
  <si>
    <t>Analysen-
gang 1</t>
  </si>
  <si>
    <t>Analysen-
gang 2</t>
  </si>
  <si>
    <t>Verfahren /
Literatur</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</si>
  <si>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</si>
  <si>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</si>
  <si>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</si>
  <si>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</si>
  <si>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</si>
  <si>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</si>
  <si>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</si>
  <si>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</si>
  <si>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</si>
  <si>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</si>
  <si>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</si>
  <si>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</si>
  <si>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</si>
  <si>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</si>
  <si>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</si>
  <si>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</si>
  <si>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</si>
  <si>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Methode</t>
  </si>
  <si>
    <t>Bezeichnung des Analysenverfahrens</t>
  </si>
  <si>
    <t>Anzahl</t>
  </si>
  <si>
    <t>Modifikation</t>
  </si>
  <si>
    <t>x</t>
  </si>
  <si>
    <t>Teilnahmen</t>
  </si>
  <si>
    <t>Signifikante
Stellen</t>
  </si>
  <si>
    <t>Deadline</t>
  </si>
  <si>
    <t>Kontaktperson</t>
  </si>
  <si>
    <t>Contact person</t>
  </si>
  <si>
    <t>Name</t>
  </si>
  <si>
    <t>eMail</t>
  </si>
  <si>
    <t>eMail-Address</t>
  </si>
  <si>
    <t>Telefon (inklusive Vorwahl):</t>
  </si>
  <si>
    <t>telefone (including country and area code)</t>
  </si>
  <si>
    <t>interne Teilnahme:</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</si>
  <si>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</si>
  <si>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</si>
  <si>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</si>
  <si>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</si>
  <si>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</si>
  <si>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</si>
  <si>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</si>
  <si>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</si>
  <si>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</si>
  <si>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</si>
  <si>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</si>
  <si>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check of the e-Mail address</t>
  </si>
  <si>
    <t>result of the control</t>
  </si>
  <si>
    <t>Tabelle wurde bereits einmal erfolgreich gesendet, es handelt sich um eine Aktualisierung:
This table was sent before, successfully. It is an update:</t>
  </si>
  <si>
    <t>Wasser</t>
  </si>
  <si>
    <t>Fett</t>
  </si>
  <si>
    <t>Rohprotein</t>
  </si>
  <si>
    <t>Asche</t>
  </si>
  <si>
    <t>§ 64 LFGB Nr. L 06.00-4, modifiziert</t>
  </si>
  <si>
    <t>§ 64 LFGB Nr. L 02.09-5</t>
  </si>
  <si>
    <t>§ 64 LFGB Nr. L 06.00-3</t>
  </si>
  <si>
    <t>§ 64 LFGB Nr. L 06.00-3, modifiziert</t>
  </si>
  <si>
    <t>§ 64 LFGB Nr. L 03.00-9</t>
  </si>
  <si>
    <t>§ 64 LFGB Nr. L 03.00-9, modifiziert</t>
  </si>
  <si>
    <t>§ 64 LFGB Nr. L 02.09-4, modifiziert</t>
  </si>
  <si>
    <t>§ 64 LFGB Nr. L 02.09-5, modifiziert</t>
  </si>
  <si>
    <t>§ 64 LFGB Nr. L 06.00-4</t>
  </si>
  <si>
    <t>§ 64 LFGB Nr. L 17.00-3</t>
  </si>
  <si>
    <t>§ 64 LFGB Nr. L 17.00-3, modifiziert</t>
  </si>
  <si>
    <t>§ 64 LFGB Nr. L 01.00-77</t>
  </si>
  <si>
    <t>§ 64 LFGB Nr. L 01.00-77, modifiziert</t>
  </si>
  <si>
    <t>Rohprotein (N * 6,38)</t>
  </si>
  <si>
    <t>Lactose, wasserfrei</t>
  </si>
  <si>
    <t>Buttersäure</t>
  </si>
  <si>
    <t>Buttersäuremethylester</t>
  </si>
  <si>
    <t>Halbmikrobuttersäurezahl (HBSZ)</t>
  </si>
  <si>
    <t>Lactose</t>
  </si>
  <si>
    <t>§ 64 LFGB Nr. L 18.00-1</t>
  </si>
  <si>
    <t>§ 64 LFGB Nr. L 18.00-1, modifiziert</t>
  </si>
  <si>
    <t>§ 64 LFGB Nr. L 17.00-12 bzw. L 18.00-9</t>
  </si>
  <si>
    <t>§ 64 LFGB Nr. L 17.00-12 bzw. L 18.00-9, modifiziert</t>
  </si>
  <si>
    <r>
      <t xml:space="preserve">Schulte et al: Fat Sci Technol </t>
    </r>
    <r>
      <rPr>
        <u/>
        <sz val="11"/>
        <rFont val="Times New Roman"/>
        <family val="1"/>
      </rPr>
      <t>91</t>
    </r>
    <r>
      <rPr>
        <sz val="11"/>
        <rFont val="Times New Roman"/>
        <family val="1"/>
      </rPr>
      <t xml:space="preserve"> 181 (1989)</t>
    </r>
  </si>
  <si>
    <t>Umesterung mit Kaliummethanolat; GC der Fettsäuremethylester</t>
  </si>
  <si>
    <t>Umesterung mit methanolischer KOH, ISTD Methylvalerat, GC-FID</t>
  </si>
  <si>
    <t>DGF-Einheitsmethode K-I 11: Alkalische Umesterung des Fettes mit anschl. GC-Bestimmung</t>
  </si>
  <si>
    <t>§ 64 LFGB Nr. L 17.00-13 bzw. L 18.00-15</t>
  </si>
  <si>
    <t>§ 64 LFGB Nr. L 17.00-13 bzw. L 18.00-15, modifiziert</t>
  </si>
  <si>
    <t>Verseifung des Fettes aus der Fettfraktion, GC der freien Buttersäure</t>
  </si>
  <si>
    <t>DGF C-III 8 (1997)</t>
  </si>
  <si>
    <t>Büchi-Caviezel</t>
  </si>
  <si>
    <t>§ 64 LFGB Nr. L 01.00-17 (L 02.00-9)</t>
  </si>
  <si>
    <t>§ 64 LFGB Nr. L 01.00-17 (L 02.00-9), modifiziert</t>
  </si>
  <si>
    <t>HPLC, diverse Detektoren</t>
  </si>
  <si>
    <t>Ionenchromatographie, gepulste Amperometrie</t>
  </si>
  <si>
    <t>§ 64 LFGB Nr. L 48.01-4</t>
  </si>
  <si>
    <t>§ 64 LFGB Nr. L 48.01-4, modifiziert</t>
  </si>
  <si>
    <t>VDLUFA C 20.2.3 (enzymatisches Verfahren)</t>
  </si>
  <si>
    <t>§ 64 LFGB Nr. L 01.00-77 (DIN 10477)</t>
  </si>
  <si>
    <t>§ 64 LFGB Nr. L 01.00-77 (DIN 10477), modifiziert</t>
  </si>
  <si>
    <t>VDLUFA C 10.2 (550 °C)</t>
  </si>
  <si>
    <t>Schweizerisches Lebensmittelbuch Kapitel  2A/14</t>
  </si>
  <si>
    <t>§ 64 LFGB Nr. L 02.06 Methode 2</t>
  </si>
  <si>
    <t>§ 64 LFGB Nr. L 02.06 Methode 2, modifiziert</t>
  </si>
  <si>
    <t>§ 64 LFGB Nr. L 02.09-4</t>
  </si>
  <si>
    <t>Trockenschrank 103 °C ± 2 °C</t>
  </si>
  <si>
    <t>IDF 26A:1993 Bestimmung des Wassergahltes in Trocknemilch- und Trockensahneerzeugnissen</t>
  </si>
  <si>
    <t>Schweizerischen Lebensmittelbuch Kapitel 4/2.1.3; Trockenschrank bei 102 °C</t>
  </si>
  <si>
    <t>§ 64 LFGB Nr. L 01.00-10/1 (Prinzip Kjeldahl)</t>
  </si>
  <si>
    <t>§ 64 LFGB Nr. L 01.00-10/1 (Prinzip Kjeldahl), modifiziert</t>
  </si>
  <si>
    <t>§ 64 LFGB Nr. L 06.00-7 (Prinzip Kjeldahl)</t>
  </si>
  <si>
    <t>§ 64 LFGB Nr. L 06.00-7 (Prinzip Kjeldahl), modifiziert</t>
  </si>
  <si>
    <t>§ 64 LFGB Nr. L 01.00-60 (Prinzip Dumas)</t>
  </si>
  <si>
    <t>§ 64 LFGB Nr. L 01.00-60 (Prinzip Dumas), modifiziert</t>
  </si>
  <si>
    <t>VDLUFA Methode III 4.1.1</t>
  </si>
  <si>
    <t>§ 64 LFGB Nr. L 01.00-20 (02.00-11, Prinzip Weibull-Stoldt)</t>
  </si>
  <si>
    <t>§ 64 LFGB Nr. L 01.00-20 (02.00-11, Prinzip Weibull-Stoldt), modifiziert</t>
  </si>
  <si>
    <t>§ 64 LFGB Nr. L 01.00-9 (02.06-4, Prinzip Röse-Gottlieb)</t>
  </si>
  <si>
    <t>§ 64 LFGB Nr. L 01.00-9 (02.06-4, Prinzip Röse-Gottlieb), modifiziert</t>
  </si>
  <si>
    <t>§ 64 LFGB Nr. L 06.00-6 (Prinzip Weibull-Stoldt)</t>
  </si>
  <si>
    <t>§ 64 LFGB Nr. L 06.00-6 (Prinzip Weibull-Stoldt), modifiziert</t>
  </si>
  <si>
    <t>Weibull-Stoldt</t>
  </si>
  <si>
    <t>ISO 8262-3 (Referenzmethode, Teil 3: Spezielle Fälle)</t>
  </si>
  <si>
    <t>IDF 9c:1987</t>
  </si>
  <si>
    <t>VDLUFA Methode III 5.1.1</t>
  </si>
  <si>
    <t>ISO 8262-3 Milk products and milk-based foods - Determination of fat content by the Weibull-Berntrop gravimetric method (Reference method) - Part 3: Special cases</t>
  </si>
  <si>
    <t>Milchpulver</t>
  </si>
  <si>
    <t>04a</t>
  </si>
  <si>
    <t>ohne</t>
  </si>
  <si>
    <t>Prinzip Röse-Gottlieb, , jedoch mit Mojonnier System; in Anlehnung an FIL/IDF 9C: 1987</t>
  </si>
  <si>
    <t>Weibull-Stoldt, Modifikation: Aufschluss nach Büchi</t>
  </si>
  <si>
    <t>Veraschung bei 450 °C</t>
  </si>
  <si>
    <t>Veraschung bei 500 °C über Nacht</t>
  </si>
  <si>
    <t>VDLUFA  Methodenbuch Bnd. VI, C20.2.2, gravimetrisch</t>
  </si>
  <si>
    <t>Enzymatisch nach Scil Nr. REF1213 (1002784)</t>
  </si>
  <si>
    <t>Parameter 8</t>
  </si>
  <si>
    <t>Verfahren nach Mojonnier</t>
  </si>
  <si>
    <t>Veraschung bei 550 °C, auch automatisiert</t>
  </si>
  <si>
    <t>Buttersäure g/100g, DGC nach Buttersäureethylesterbildung, ISTD Valriansäure</t>
  </si>
  <si>
    <t>§ 64 LFGB Nr. L 13.00-17, modifiziert</t>
  </si>
  <si>
    <t>Beispiel für die Eingabe von 2 eMail-Adressen:
Example how to type in 2 different e-mail addresses:</t>
  </si>
  <si>
    <t>info@lvus.de; ergebnisse@lvus.de</t>
  </si>
  <si>
    <t>EnzymeFast, ifp</t>
  </si>
  <si>
    <t>Trocknung mit Seesand bei 102 °C für 2 Stunden</t>
  </si>
  <si>
    <t>DIN 10342, Weibull-Berntrop (auch modifiziert)</t>
  </si>
  <si>
    <t>§ 64 LFGB Nr. L 05.00-15 (Prinzip Kjeldahl), modifiziert</t>
  </si>
  <si>
    <t>§ 64 LFGB Nr. L 05.00-15 (Prinzip Kjeldahl)</t>
  </si>
  <si>
    <t>Kjeldahl (auch mit Autoanalyzer)</t>
  </si>
  <si>
    <t>Dumas (auch mit Autoanalyzer)</t>
  </si>
  <si>
    <t>§ 64 LFGB Nr. L 02.07-15</t>
  </si>
  <si>
    <t>§ 64 LFGB Nr. L 02.07-15, modifiziert</t>
  </si>
  <si>
    <t>Thermogravimetrie</t>
  </si>
  <si>
    <t>§ 64 LFGB Nr. L 13.00-26</t>
  </si>
  <si>
    <t>§ 64 LFGB Nr. L 13.00-26, modifiziert</t>
  </si>
  <si>
    <t>V.1</t>
  </si>
  <si>
    <t>Rohprotein (N * 6,25)</t>
  </si>
  <si>
    <t>Veraschung 4 Stunden bei 550°C</t>
  </si>
  <si>
    <t>§ 64 LFGB Nr. L 02.00-27, 525°C</t>
  </si>
  <si>
    <t>VDLUFA Bd. III, 7.1.4</t>
  </si>
  <si>
    <t>ISO 5508/5509 (auch modifiziert)</t>
  </si>
  <si>
    <t>ISO 12966 (auch modifiziert)</t>
  </si>
  <si>
    <t>?</t>
  </si>
  <si>
    <t>Kontaktname</t>
  </si>
  <si>
    <t>Mailadresse</t>
  </si>
  <si>
    <t>Zertifikat geeignet</t>
  </si>
  <si>
    <t>Parameter 9</t>
  </si>
  <si>
    <t>Natrium</t>
  </si>
  <si>
    <t>Es wird empfohlen, eine zweite eMail-Adresse in Form eines Funktionspostfaches anzugeben. Dadurch wird sichergestellt, dass die Auswertung auch zugestellt werden kann. Geben Sie hierzu die zweite Adresse getrennt durch ein Semikolon mit nachfolgendem Leerzeichen ein.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</si>
  <si>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</si>
  <si>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</si>
  <si>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</si>
  <si>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</si>
  <si>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Examples for transmissions of results:</t>
  </si>
  <si>
    <t>It a test material the element "Mg" was quantified. You are asked to report 3 significant numbers. The following computational contents are determined:</t>
  </si>
  <si>
    <t>Computed Value [mg/kg]</t>
  </si>
  <si>
    <t>Transmission of result [mg/kg]</t>
  </si>
  <si>
    <t>Beispielhafter Wert [mg/kg]</t>
  </si>
  <si>
    <t>Ergebnisangabe mit 3 signifikanten Ziffern [mg/kg]</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</si>
  <si>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</si>
  <si>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</si>
  <si>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</si>
  <si>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</si>
  <si>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</si>
  <si>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</si>
  <si>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</si>
  <si>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</si>
  <si>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</si>
  <si>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</si>
  <si>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</si>
  <si>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</si>
  <si>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</si>
  <si>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</si>
  <si>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</si>
  <si>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</si>
  <si>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</si>
  <si>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</si>
  <si>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</si>
  <si>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</si>
  <si>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</si>
  <si>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</si>
  <si>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</si>
  <si>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</si>
  <si>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</si>
  <si>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</si>
  <si>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</si>
  <si>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</si>
  <si>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</si>
  <si>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</si>
  <si>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</si>
  <si>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</si>
  <si>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</si>
  <si>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</si>
  <si>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</si>
  <si>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</si>
  <si>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</si>
  <si>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</si>
  <si>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</si>
  <si>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</si>
  <si>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</si>
  <si>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</si>
  <si>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</si>
  <si>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</si>
  <si>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</si>
  <si>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</si>
  <si>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</si>
  <si>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</si>
  <si>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</si>
  <si>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</si>
  <si>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</si>
  <si>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</si>
  <si>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</si>
  <si>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</si>
  <si>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</si>
  <si>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</si>
  <si>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</si>
  <si>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</si>
  <si>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</si>
  <si>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</si>
  <si>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</si>
  <si>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Flammen-AAS</t>
  </si>
  <si>
    <t>Flammenemmission</t>
  </si>
  <si>
    <t>ICP-MS</t>
  </si>
  <si>
    <t>ICP-OES</t>
  </si>
  <si>
    <t>ICP-AES</t>
  </si>
  <si>
    <t>Kapillarelektrophores</t>
  </si>
  <si>
    <t>Ionensensitive Bestimmung</t>
  </si>
  <si>
    <t>Atomemissionsspektrometrie (AES)</t>
  </si>
  <si>
    <t>Thermometrische Titration</t>
  </si>
  <si>
    <t>Verfahren</t>
  </si>
  <si>
    <t>§ 64 LFGB Nr. L 00.00-144, auch modifiziert</t>
  </si>
  <si>
    <t>§ 64 LFGB Nr. L 00.00-19/1, auch modifiziert</t>
  </si>
  <si>
    <t>§ 64 LFGB Nr. L 17.00-17, auch modifiziert</t>
  </si>
  <si>
    <t>§ 64 LFGB Nr. L 31.00-10 (DIN EN 1134), auch modifiziert</t>
  </si>
  <si>
    <t>VDLUA VII 2.2.2.6</t>
  </si>
  <si>
    <t>AOAC 985.35</t>
  </si>
  <si>
    <t>VDLUFA III,10.8.2</t>
  </si>
  <si>
    <t>Aufschlussprinzip</t>
  </si>
  <si>
    <t>verwendete Säure(n)</t>
  </si>
  <si>
    <t>Messprinzip</t>
  </si>
  <si>
    <t>Verfahren / Literatur</t>
  </si>
  <si>
    <t>Beschreibung der verwendeten Analysenverfahren, Teil 2</t>
  </si>
  <si>
    <t>NMR</t>
  </si>
  <si>
    <t>Veraschung bei 525 °C</t>
  </si>
  <si>
    <t>§ 64 LFGB Nr. L 40.00-7, modifiziert</t>
  </si>
  <si>
    <t>§ 64 LFGB Nr. L 40.00-7</t>
  </si>
  <si>
    <t>g/100 g Fett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</si>
  <si>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</si>
  <si>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</si>
  <si>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</si>
  <si>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</si>
  <si>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</si>
  <si>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</si>
  <si>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</si>
  <si>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</si>
  <si>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</si>
  <si>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</si>
  <si>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</si>
  <si>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</si>
  <si>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</si>
  <si>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</si>
  <si>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</si>
  <si>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 .</t>
  </si>
  <si>
    <t>g/100 g Probe</t>
  </si>
  <si>
    <t>§ 64 LFGB Nr. L 16.00-5, 2017-10 (Prinzip Weibull-Stoldt)</t>
  </si>
  <si>
    <t>§ 64 LFGB Nr. L 16.00-5, 2017-10 (Prinzip Weibull-Stoldt), modifiziert</t>
  </si>
  <si>
    <t>§ 64 LFGB Nr. L 17.00-15, 2013-08 (Prinzip Kjeldahl)</t>
  </si>
  <si>
    <t>§ 64 LFGB Nr. L 17.00-15, 2013-08 (Prinzip Kjeldahl), modifiziert</t>
  </si>
  <si>
    <t>§ 64 LFGB Nr. L 18.00-23, 2016-03 (Seesand)</t>
  </si>
  <si>
    <t>§ 64 LFGB Nr. L 18.00-23, 2016-03 (Seesand), modifiziert</t>
  </si>
  <si>
    <t>Enzymatisch nach r-biopharm, Enzytec Liquid E 8110</t>
  </si>
  <si>
    <t>Enzymatisch nach r-biopharm, Enzytec Liquid E 1223</t>
  </si>
  <si>
    <t>1H-NMR</t>
  </si>
  <si>
    <t>GC-FID der silylierten Zucker</t>
  </si>
  <si>
    <t>Enzymatisch mittels ThermoGallery, Lactosekit r-biopharm</t>
  </si>
  <si>
    <t>§ 64 LFGB Nr. L 13.00-27</t>
  </si>
  <si>
    <t>§ 64 LFGB Nr. L 13.00-27, modifiziert</t>
  </si>
  <si>
    <t>Hausmethode - Internes Verfahren</t>
  </si>
  <si>
    <t>§ 64 LFGB Nr. L 00.00-168, auch modifiziert</t>
  </si>
  <si>
    <t>§ 64 LFGB Nrn L 06.00-4 und L 06.00-9</t>
  </si>
  <si>
    <t>§ 64 LFGB Nr. L 07.00-56, auch modifiziert</t>
  </si>
  <si>
    <t>DIN EN ISO 7980 DEV 3a, auch modifiziert</t>
  </si>
  <si>
    <t>DIN EN ISO 11885, auch modifiziert</t>
  </si>
  <si>
    <t>DIN EN ISO 14911, auch modifiziert</t>
  </si>
  <si>
    <t>DIN EN 15505, auch modifiziert</t>
  </si>
  <si>
    <t>DIN EN ISO 15510, auch modifiziert</t>
  </si>
  <si>
    <t>DIN EN ISO 15621, auch modifiziert</t>
  </si>
  <si>
    <t>DIN EN ISO 15763, auch modifiziert</t>
  </si>
  <si>
    <t>DIN EN 16943, auch modifiziert</t>
  </si>
  <si>
    <t>DIN EN ISO 17294-2, auch modifiziert</t>
  </si>
  <si>
    <t>DIN EN ISO 21424</t>
  </si>
  <si>
    <t>§ 64 LFGB Nr. L 13.00-17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</si>
</sst>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7"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sz val="12"/>
      <color indexed="9"/>
      <name val="Times New Roman"/>
      <family val="1"/>
    </font>
    <font>
      <b/>
      <sz val="11"/>
      <name val="Times"/>
      <family val="1"/>
    </font>
    <font>
      <u/>
      <sz val="11"/>
      <name val="Times New Roman"/>
      <family val="1"/>
    </font>
    <font>
      <sz val="11"/>
      <name val="Times"/>
      <family val="1"/>
    </font>
    <font>
      <b/>
      <sz val="10"/>
      <name val="Times New Roman"/>
      <family val="1"/>
    </font>
    <font>
      <b/>
      <sz val="13"/>
      <name val="Times New Roman"/>
      <family val="1"/>
    </font>
    <font>
      <sz val="11"/>
      <color rgb="FFFF0000"/>
      <name val="Times New Roman"/>
      <family val="1"/>
    </font>
    <font>
      <b/>
      <sz val="13"/>
      <color rgb="FFFF0000"/>
      <name val="Times New Roman"/>
      <family val="1"/>
    </font>
    <font>
      <b/>
      <sz val="11"/>
      <color rgb="FFFF0000"/>
      <name val="Times New Roman"/>
      <family val="1"/>
    </font>
    <font>
      <i/>
      <vertAlign val="subscript"/>
      <sz val="11"/>
      <name val="Times New Roman"/>
      <family val="1"/>
    </font>
    <font>
      <u/>
      <sz val="12"/>
      <color indexed="12"/>
      <name val="Times New Roman"/>
      <family val="1"/>
    </font>
    <font>
      <vertAlign val="subscript"/>
      <sz val="11"/>
      <name val="Times New Roman"/>
      <family val="1"/>
    </font>
    <font>
      <sz val="11"/>
      <color theme="0"/>
      <name val="Times New Roman"/>
      <family val="1"/>
    </font>
    <font>
      <i/>
      <sz val="11"/>
      <color theme="0" tint="-0.499984740745262"/>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67">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4"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5" fillId="0" borderId="0" xfId="0" applyFont="1" applyAlignment="1" applyProtection="1">
      <alignment horizontal="left" wrapText="1"/>
      <protection hidden="1"/>
    </xf>
    <xf numFmtId="0" fontId="17" fillId="0" borderId="0" xfId="0" applyFont="1" applyProtection="1">
      <protection hidden="1"/>
    </xf>
    <xf numFmtId="0" fontId="17" fillId="0" borderId="0" xfId="0" applyFont="1" applyAlignment="1" applyProtection="1">
      <alignment wrapText="1"/>
      <protection hidden="1"/>
    </xf>
    <xf numFmtId="0" fontId="17" fillId="0" borderId="0" xfId="0" applyFont="1" applyAlignment="1">
      <alignment wrapText="1"/>
    </xf>
    <xf numFmtId="0" fontId="17" fillId="0" borderId="0" xfId="0" applyFont="1" applyAlignment="1" applyProtection="1">
      <alignment horizontal="left" wrapText="1"/>
      <protection hidden="1"/>
    </xf>
    <xf numFmtId="0" fontId="17" fillId="0" borderId="0" xfId="0" applyFont="1" applyAlignment="1" applyProtection="1">
      <alignment horizontal="center"/>
      <protection hidden="1"/>
    </xf>
    <xf numFmtId="0" fontId="19" fillId="0" borderId="0" xfId="0" applyFont="1" applyProtection="1">
      <protection hidden="1"/>
    </xf>
    <xf numFmtId="0" fontId="15" fillId="0" borderId="0" xfId="0" applyFont="1" applyAlignment="1">
      <alignment horizontal="left" wrapText="1"/>
    </xf>
    <xf numFmtId="49" fontId="0" fillId="2" borderId="0" xfId="0" applyNumberFormat="1" applyFill="1" applyAlignment="1">
      <alignment horizontal="center"/>
    </xf>
    <xf numFmtId="0" fontId="17" fillId="0" borderId="0" xfId="0" applyFont="1" applyAlignment="1" applyProtection="1">
      <alignment horizontal="center" vertical="center"/>
      <protection hidden="1"/>
    </xf>
    <xf numFmtId="14" fontId="0" fillId="2" borderId="0" xfId="0" applyNumberFormat="1" applyFill="1" applyAlignment="1">
      <alignment horizontal="center"/>
    </xf>
    <xf numFmtId="0" fontId="15"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5" fillId="3" borderId="0" xfId="0" applyFont="1" applyFill="1" applyProtection="1">
      <protection hidden="1"/>
    </xf>
    <xf numFmtId="0" fontId="20" fillId="0" borderId="0" xfId="0" applyFont="1" applyAlignment="1" applyProtection="1">
      <alignment vertical="center"/>
      <protection hidden="1"/>
    </xf>
    <xf numFmtId="0" fontId="15"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15" fillId="0" borderId="0" xfId="0" applyFont="1" applyAlignment="1">
      <alignment horizontal="justify" vertical="top" wrapText="1"/>
    </xf>
    <xf numFmtId="0" fontId="7" fillId="0" borderId="0" xfId="0" applyFont="1" applyAlignment="1">
      <alignment vertical="center" wrapText="1"/>
    </xf>
    <xf numFmtId="0" fontId="15" fillId="0" borderId="0" xfId="0" applyFont="1"/>
    <xf numFmtId="0" fontId="18"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5" fillId="0" borderId="0" xfId="0" applyFont="1" applyProtection="1">
      <protection hidden="1"/>
    </xf>
    <xf numFmtId="0" fontId="4" fillId="0" borderId="0" xfId="0" applyFont="1" applyAlignment="1" applyProtection="1">
      <alignment horizontal="justify" vertical="top" wrapText="1"/>
      <protection hidden="1"/>
    </xf>
    <xf numFmtId="0" fontId="5" fillId="0" borderId="1" xfId="0" applyFont="1" applyBorder="1" applyAlignment="1">
      <alignment vertical="top" wrapText="1"/>
    </xf>
    <xf numFmtId="0" fontId="4" fillId="0" borderId="0" xfId="0" applyFont="1" applyProtection="1">
      <protection locked="0" hidden="1"/>
    </xf>
    <xf numFmtId="0" fontId="4" fillId="0" borderId="2" xfId="0" applyFont="1" applyBorder="1" applyAlignment="1" applyProtection="1">
      <alignment horizontal="justify" vertical="top" wrapText="1"/>
      <protection hidden="1"/>
    </xf>
    <xf numFmtId="0" fontId="5" fillId="0" borderId="0" xfId="0" applyFont="1" applyAlignment="1">
      <alignment horizontal="justify" vertical="top" wrapText="1"/>
    </xf>
    <xf numFmtId="0" fontId="24" fillId="0" borderId="0" xfId="0" applyFont="1"/>
    <xf numFmtId="0" fontId="5" fillId="0" borderId="0" xfId="0" applyFont="1" applyAlignment="1">
      <alignment horizontal="left" vertical="top" wrapText="1"/>
    </xf>
    <xf numFmtId="0" fontId="15" fillId="0" borderId="0" xfId="0" applyFont="1" applyAlignment="1" applyProtection="1">
      <alignment wrapText="1"/>
      <protection hidden="1"/>
    </xf>
    <xf numFmtId="0" fontId="26" fillId="0" borderId="0" xfId="0" applyFont="1"/>
    <xf numFmtId="0" fontId="15" fillId="0" borderId="0" xfId="0" applyFont="1" applyAlignment="1">
      <alignment wrapText="1"/>
    </xf>
    <xf numFmtId="0" fontId="5" fillId="0" borderId="0" xfId="0" applyFont="1" applyProtection="1">
      <protection locked="0"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5" fillId="0" borderId="0" xfId="0" applyFont="1" applyAlignment="1" applyProtection="1">
      <alignment horizontal="left" wrapText="1"/>
      <protection hidden="1"/>
    </xf>
    <xf numFmtId="0" fontId="21" fillId="0" borderId="2" xfId="0" applyFont="1" applyBorder="1" applyAlignment="1" applyProtection="1">
      <alignment horizontal="justify" vertical="top" wrapText="1"/>
      <protection hidden="1"/>
    </xf>
    <xf numFmtId="0" fontId="15" fillId="0" borderId="0" xfId="0" applyFont="1" applyProtection="1">
      <protection hidden="1"/>
    </xf>
    <xf numFmtId="0" fontId="15" fillId="0" borderId="0" xfId="0" applyFont="1" applyProtection="1">
      <protection locked="0" hidden="1"/>
    </xf>
    <xf numFmtId="0" fontId="27" fillId="0" borderId="2" xfId="0" applyFont="1" applyBorder="1" applyAlignment="1" applyProtection="1">
      <alignment horizontal="justify" vertical="top" wrapText="1"/>
      <protection hidden="1"/>
    </xf>
    <xf numFmtId="0" fontId="15" fillId="0" borderId="2" xfId="0" applyFont="1" applyBorder="1" applyAlignment="1" applyProtection="1">
      <alignment horizontal="justify" vertical="top" wrapText="1"/>
      <protection hidden="1"/>
    </xf>
    <xf numFmtId="0" fontId="15" fillId="0" borderId="0" xfId="0" applyFont="1" applyAlignment="1" applyProtection="1">
      <alignment horizontal="justify" vertical="top" wrapText="1"/>
      <protection hidden="1"/>
    </xf>
    <xf numFmtId="0" fontId="15" fillId="0" borderId="3" xfId="0" applyFont="1" applyBorder="1" applyAlignment="1">
      <alignment horizontal="left" vertical="top" wrapText="1"/>
    </xf>
    <xf numFmtId="0" fontId="0" fillId="0" borderId="0" xfId="0" applyAlignment="1" applyProtection="1">
      <alignment horizontal="center"/>
      <protection hidden="1"/>
    </xf>
    <xf numFmtId="0" fontId="17" fillId="4" borderId="0" xfId="0" applyFont="1" applyFill="1" applyAlignment="1" applyProtection="1">
      <alignment vertical="center" wrapText="1"/>
      <protection hidden="1"/>
    </xf>
    <xf numFmtId="0" fontId="16" fillId="0" borderId="0" xfId="0" applyFont="1" applyAlignment="1" applyProtection="1">
      <alignment vertical="center"/>
      <protection hidden="1"/>
    </xf>
    <xf numFmtId="0" fontId="11" fillId="4" borderId="0" xfId="0" applyFont="1" applyFill="1" applyAlignment="1" applyProtection="1">
      <alignment vertical="center"/>
      <protection hidden="1"/>
    </xf>
    <xf numFmtId="0" fontId="22" fillId="0" borderId="0" xfId="0" applyFont="1" applyAlignment="1">
      <alignment horizontal="left" vertical="center" wrapText="1"/>
    </xf>
    <xf numFmtId="0" fontId="22" fillId="0" borderId="0" xfId="0" applyFont="1" applyAlignment="1">
      <alignment horizontal="left" vertical="center"/>
    </xf>
    <xf numFmtId="49" fontId="1" fillId="2" borderId="0" xfId="1" applyNumberFormat="1" applyFill="1" applyAlignment="1" applyProtection="1">
      <alignment vertical="center"/>
      <protection locked="0"/>
    </xf>
    <xf numFmtId="0" fontId="28" fillId="0" borderId="0" xfId="0" applyFont="1" applyProtection="1">
      <protection hidden="1"/>
    </xf>
    <xf numFmtId="49" fontId="4" fillId="2" borderId="0" xfId="0" applyNumberFormat="1" applyFont="1" applyFill="1" applyProtection="1">
      <protection locked="0"/>
    </xf>
    <xf numFmtId="49" fontId="17" fillId="2" borderId="0" xfId="0" applyNumberFormat="1" applyFont="1" applyFill="1" applyAlignment="1" applyProtection="1">
      <alignment vertical="center"/>
      <protection locked="0"/>
    </xf>
    <xf numFmtId="0" fontId="23" fillId="0" borderId="0" xfId="0" applyFont="1" applyProtection="1">
      <protection hidden="1"/>
    </xf>
    <xf numFmtId="0" fontId="29" fillId="0" borderId="0" xfId="0" applyFont="1" applyProtection="1">
      <protection hidden="1"/>
    </xf>
    <xf numFmtId="49" fontId="5" fillId="2" borderId="0" xfId="0" applyNumberFormat="1" applyFont="1" applyFill="1" applyAlignment="1">
      <alignment horizontal="center"/>
    </xf>
    <xf numFmtId="0" fontId="5" fillId="6" borderId="0" xfId="0" applyFont="1" applyFill="1" applyAlignment="1">
      <alignment horizontal="left" vertical="center"/>
    </xf>
    <xf numFmtId="0" fontId="5" fillId="0" borderId="0" xfId="2"/>
    <xf numFmtId="0" fontId="21" fillId="0" borderId="0" xfId="2" applyFont="1"/>
    <xf numFmtId="0" fontId="5" fillId="0" borderId="0" xfId="2" applyAlignment="1">
      <alignment horizontal="center"/>
    </xf>
    <xf numFmtId="0" fontId="5" fillId="0" borderId="0" xfId="2" applyProtection="1">
      <protection locked="0" hidden="1"/>
    </xf>
    <xf numFmtId="0" fontId="5" fillId="0" borderId="0" xfId="2" applyAlignment="1" applyProtection="1">
      <alignment horizontal="center"/>
      <protection locked="0" hidden="1"/>
    </xf>
    <xf numFmtId="0" fontId="0" fillId="7" borderId="0" xfId="0" applyFill="1" applyProtection="1">
      <protection hidden="1"/>
    </xf>
    <xf numFmtId="0" fontId="22" fillId="7" borderId="0" xfId="0" applyFont="1" applyFill="1" applyProtection="1">
      <protection hidden="1"/>
    </xf>
    <xf numFmtId="0" fontId="6" fillId="7" borderId="0" xfId="0" applyFont="1" applyFill="1" applyProtection="1">
      <protection hidden="1"/>
    </xf>
    <xf numFmtId="0" fontId="35" fillId="0" borderId="0" xfId="0" applyFont="1" applyProtection="1">
      <protection hidden="1"/>
    </xf>
    <xf numFmtId="0" fontId="8" fillId="7" borderId="0" xfId="0" applyFont="1" applyFill="1" applyAlignment="1" applyProtection="1">
      <alignment vertical="center" wrapText="1"/>
      <protection hidden="1"/>
    </xf>
    <xf numFmtId="0" fontId="0" fillId="7" borderId="0" xfId="0" applyFill="1" applyAlignment="1" applyProtection="1">
      <alignment horizontal="center" vertical="center"/>
      <protection hidden="1"/>
    </xf>
    <xf numFmtId="0" fontId="5" fillId="7" borderId="0" xfId="0" applyFont="1" applyFill="1" applyAlignment="1" applyProtection="1">
      <alignment vertical="center"/>
      <protection hidden="1"/>
    </xf>
    <xf numFmtId="0" fontId="1" fillId="7" borderId="0" xfId="1" applyFill="1" applyBorder="1" applyAlignment="1" applyProtection="1">
      <protection hidden="1"/>
    </xf>
    <xf numFmtId="0" fontId="11" fillId="7" borderId="0" xfId="0" applyFont="1" applyFill="1" applyAlignment="1" applyProtection="1">
      <alignment vertical="center"/>
      <protection hidden="1"/>
    </xf>
    <xf numFmtId="0" fontId="35" fillId="0" borderId="0" xfId="0" applyFont="1" applyAlignment="1" applyProtection="1">
      <alignment horizontal="left"/>
      <protection locked="0" hidden="1"/>
    </xf>
    <xf numFmtId="0" fontId="9" fillId="0" borderId="0" xfId="0" applyFont="1" applyAlignment="1" applyProtection="1">
      <alignment vertical="center"/>
      <protection hidden="1"/>
    </xf>
    <xf numFmtId="0" fontId="7" fillId="7" borderId="0" xfId="0" applyFont="1" applyFill="1" applyProtection="1">
      <protection hidden="1"/>
    </xf>
    <xf numFmtId="0" fontId="4" fillId="7" borderId="0" xfId="0" applyFont="1" applyFill="1" applyAlignment="1" applyProtection="1">
      <alignment vertical="center" wrapText="1"/>
      <protection hidden="1"/>
    </xf>
    <xf numFmtId="0" fontId="17" fillId="0" borderId="0" xfId="0" applyFont="1" applyAlignment="1">
      <alignment vertical="center" wrapText="1"/>
    </xf>
    <xf numFmtId="0" fontId="21" fillId="0" borderId="0" xfId="0" applyFont="1"/>
    <xf numFmtId="0" fontId="5" fillId="4" borderId="5" xfId="0" applyFont="1" applyFill="1" applyBorder="1" applyAlignment="1">
      <alignment horizontal="left" vertical="top" wrapText="1"/>
    </xf>
    <xf numFmtId="0" fontId="4" fillId="3" borderId="5" xfId="0" applyFont="1" applyFill="1" applyBorder="1" applyAlignment="1">
      <alignment horizontal="center" vertical="top" wrapText="1"/>
    </xf>
    <xf numFmtId="2" fontId="20" fillId="3" borderId="5" xfId="0" applyNumberFormat="1" applyFont="1" applyFill="1" applyBorder="1" applyAlignment="1">
      <alignment horizontal="center" vertical="top" wrapText="1"/>
    </xf>
    <xf numFmtId="0" fontId="0" fillId="3" borderId="0" xfId="0" applyFill="1"/>
    <xf numFmtId="0" fontId="5" fillId="0" borderId="0" xfId="4" applyAlignment="1">
      <alignment vertical="center"/>
    </xf>
    <xf numFmtId="0" fontId="5" fillId="0" borderId="0" xfId="4"/>
    <xf numFmtId="0" fontId="8" fillId="0" borderId="0" xfId="4" applyFont="1" applyAlignment="1">
      <alignment vertical="center"/>
    </xf>
    <xf numFmtId="0" fontId="4" fillId="0" borderId="0" xfId="4" applyFont="1" applyAlignment="1">
      <alignment vertical="center"/>
    </xf>
    <xf numFmtId="0" fontId="4" fillId="0" borderId="0" xfId="4" applyFont="1"/>
    <xf numFmtId="0" fontId="4" fillId="3" borderId="0" xfId="4" applyFont="1" applyFill="1"/>
    <xf numFmtId="0" fontId="4" fillId="3" borderId="0" xfId="4" applyFont="1" applyFill="1" applyAlignment="1">
      <alignment vertical="center"/>
    </xf>
    <xf numFmtId="0" fontId="33" fillId="3" borderId="0" xfId="5" applyFont="1" applyFill="1" applyAlignment="1" applyProtection="1">
      <alignment horizontal="justify" vertical="center"/>
    </xf>
    <xf numFmtId="0" fontId="4" fillId="3" borderId="5" xfId="4" applyFont="1" applyFill="1" applyBorder="1" applyAlignment="1">
      <alignment horizontal="left" vertical="top" wrapText="1"/>
    </xf>
    <xf numFmtId="0" fontId="4" fillId="3" borderId="5" xfId="4" applyFont="1" applyFill="1" applyBorder="1" applyAlignment="1">
      <alignment horizontal="center" vertical="top" wrapText="1"/>
    </xf>
    <xf numFmtId="2" fontId="20" fillId="3" borderId="5" xfId="4" applyNumberFormat="1" applyFont="1" applyFill="1" applyBorder="1" applyAlignment="1">
      <alignment horizontal="center" vertical="top" wrapText="1"/>
    </xf>
    <xf numFmtId="164" fontId="20" fillId="3" borderId="5" xfId="4" applyNumberFormat="1" applyFont="1" applyFill="1" applyBorder="1" applyAlignment="1">
      <alignment horizontal="center" vertical="top" wrapText="1"/>
    </xf>
    <xf numFmtId="0" fontId="5" fillId="3" borderId="0" xfId="4" applyFill="1" applyAlignment="1">
      <alignment vertical="center"/>
    </xf>
    <xf numFmtId="0" fontId="5" fillId="3" borderId="0" xfId="4" applyFill="1"/>
    <xf numFmtId="0" fontId="5" fillId="9" borderId="0" xfId="3" applyFill="1"/>
    <xf numFmtId="0" fontId="5" fillId="0" borderId="0" xfId="3"/>
    <xf numFmtId="0" fontId="5" fillId="10" borderId="0" xfId="3" applyFill="1"/>
    <xf numFmtId="0" fontId="1" fillId="0" borderId="0" xfId="1" applyAlignment="1" applyProtection="1">
      <alignment vertical="center"/>
    </xf>
    <xf numFmtId="0" fontId="5" fillId="5" borderId="0" xfId="0" applyFont="1" applyFill="1" applyAlignment="1">
      <alignment vertical="center"/>
    </xf>
    <xf numFmtId="0" fontId="5" fillId="0" borderId="0" xfId="0" applyFont="1" applyAlignment="1">
      <alignment vertical="center" wrapText="1"/>
    </xf>
    <xf numFmtId="0" fontId="29" fillId="0" borderId="0" xfId="0" applyFont="1" applyAlignment="1">
      <alignment vertical="center" wrapText="1"/>
    </xf>
    <xf numFmtId="0" fontId="5" fillId="0" borderId="4" xfId="0" applyFont="1" applyBorder="1" applyAlignment="1">
      <alignment horizontal="left" wrapText="1"/>
    </xf>
    <xf numFmtId="0" fontId="5" fillId="0" borderId="4"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4" applyAlignment="1">
      <alignment horizontal="left" vertical="center" wrapText="1"/>
    </xf>
    <xf numFmtId="0" fontId="5" fillId="0" borderId="0" xfId="4" applyAlignment="1">
      <alignment horizontal="left" vertical="center"/>
    </xf>
    <xf numFmtId="0" fontId="8" fillId="0" borderId="0" xfId="4" applyFont="1" applyAlignment="1">
      <alignment horizontal="left" vertical="center"/>
    </xf>
    <xf numFmtId="0" fontId="4" fillId="0" borderId="0" xfId="4" applyFont="1" applyAlignment="1">
      <alignment horizontal="left"/>
    </xf>
    <xf numFmtId="0" fontId="4" fillId="0" borderId="0" xfId="4" applyFont="1" applyAlignment="1">
      <alignment horizontal="left" vertical="center" wrapText="1"/>
    </xf>
    <xf numFmtId="0" fontId="4" fillId="0" borderId="0" xfId="4" applyFont="1" applyAlignment="1">
      <alignment horizontal="left" vertical="center"/>
    </xf>
    <xf numFmtId="0" fontId="8" fillId="3" borderId="0" xfId="4" applyFont="1" applyFill="1" applyAlignment="1">
      <alignment horizontal="left"/>
    </xf>
    <xf numFmtId="0" fontId="8" fillId="3" borderId="4" xfId="4" applyFont="1" applyFill="1" applyBorder="1" applyAlignment="1">
      <alignment horizontal="left" vertical="center" wrapText="1"/>
    </xf>
    <xf numFmtId="0" fontId="4" fillId="3" borderId="4" xfId="4" applyFont="1" applyFill="1" applyBorder="1" applyAlignment="1">
      <alignment horizontal="left" vertical="center"/>
    </xf>
    <xf numFmtId="0" fontId="4" fillId="3" borderId="0" xfId="4" applyFont="1" applyFill="1" applyAlignment="1">
      <alignment horizontal="left" vertical="center"/>
    </xf>
    <xf numFmtId="0" fontId="4" fillId="3" borderId="0" xfId="4" applyFont="1" applyFill="1" applyAlignment="1">
      <alignment horizontal="left" wrapText="1"/>
    </xf>
    <xf numFmtId="0" fontId="4" fillId="3" borderId="0" xfId="4" applyFont="1" applyFill="1" applyAlignment="1">
      <alignment horizontal="left"/>
    </xf>
    <xf numFmtId="0" fontId="5" fillId="3" borderId="0" xfId="4" applyFill="1" applyAlignment="1">
      <alignment horizontal="left" wrapText="1"/>
    </xf>
    <xf numFmtId="0" fontId="5" fillId="3" borderId="0" xfId="4" applyFill="1" applyAlignment="1">
      <alignment horizontal="left" vertical="center" wrapText="1"/>
    </xf>
    <xf numFmtId="0" fontId="9" fillId="0" borderId="0" xfId="4" applyFont="1" applyAlignment="1">
      <alignment horizontal="left" vertical="center"/>
    </xf>
    <xf numFmtId="0" fontId="21" fillId="3" borderId="0" xfId="4" applyFont="1" applyFill="1" applyAlignment="1">
      <alignment horizontal="left" vertical="center" wrapText="1"/>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0" fillId="0" borderId="0" xfId="0" applyAlignment="1">
      <alignment horizontal="left" vertical="center"/>
    </xf>
    <xf numFmtId="0" fontId="5" fillId="5" borderId="0" xfId="0" applyFont="1" applyFill="1" applyAlignment="1">
      <alignment horizontal="left" vertical="center" wrapText="1"/>
    </xf>
    <xf numFmtId="0" fontId="5" fillId="5" borderId="0" xfId="0" applyFont="1" applyFill="1" applyAlignment="1">
      <alignment horizontal="left" vertical="center"/>
    </xf>
    <xf numFmtId="0" fontId="21" fillId="6" borderId="0" xfId="4" applyFont="1" applyFill="1" applyAlignment="1">
      <alignment horizontal="left" vertical="center" wrapText="1"/>
    </xf>
    <xf numFmtId="0" fontId="0" fillId="8" borderId="0" xfId="0" applyFill="1" applyAlignment="1" applyProtection="1">
      <alignment vertical="center" wrapText="1"/>
      <protection locked="0"/>
    </xf>
    <xf numFmtId="0" fontId="15"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0" fillId="4" borderId="0" xfId="0" applyFill="1" applyAlignment="1" applyProtection="1">
      <alignment vertical="center" wrapText="1"/>
      <protection locked="0"/>
    </xf>
    <xf numFmtId="0" fontId="0" fillId="4" borderId="0" xfId="0" applyFill="1" applyAlignment="1" applyProtection="1">
      <alignment vertical="center"/>
      <protection hidden="1"/>
    </xf>
    <xf numFmtId="0" fontId="20"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30" fillId="0" borderId="0" xfId="0" applyFont="1" applyAlignment="1" applyProtection="1">
      <alignment horizontal="left" vertical="center"/>
      <protection hidden="1"/>
    </xf>
    <xf numFmtId="0" fontId="4" fillId="4" borderId="0" xfId="0" applyFont="1" applyFill="1" applyAlignment="1" applyProtection="1">
      <alignment vertical="center" wrapText="1"/>
      <protection locked="0"/>
    </xf>
    <xf numFmtId="0" fontId="4" fillId="2" borderId="0" xfId="0" applyFont="1" applyFill="1" applyAlignment="1" applyProtection="1">
      <alignment horizontal="left"/>
      <protection locked="0"/>
    </xf>
    <xf numFmtId="0" fontId="5" fillId="0" borderId="0" xfId="0" applyFont="1" applyAlignment="1" applyProtection="1">
      <alignment horizontal="left"/>
      <protection hidden="1"/>
    </xf>
  </cellXfs>
  <cellStyles count="6">
    <cellStyle name="Link" xfId="1" builtinId="8"/>
    <cellStyle name="Link 2" xfId="5" xr:uid="{EB89890D-CE55-46C4-946F-ADFD2FD33185}"/>
    <cellStyle name="Standard" xfId="0" builtinId="0"/>
    <cellStyle name="Standard 2" xfId="2" xr:uid="{A9BAD1D9-EA1B-46E0-BEC9-BD5D521ADF81}"/>
    <cellStyle name="Standard 2 2" xfId="3" xr:uid="{67DA7B5A-9BCE-473E-B62F-37472471204F}"/>
    <cellStyle name="Standard 2 2 2" xfId="4" xr:uid="{87956A5C-7309-4A04-BA02-6E124C3FB4B0}"/>
  </cellStyles>
  <dxfs count="29">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styles" Target="styles.xml"/></Relationships>
</file>

<file path=xl/ctrlProps/ctrlProp1.xml><?xml version="1.0" encoding="utf-8"?>
<formControlPr xmlns="http://schemas.microsoft.com/office/spreadsheetml/2009/9/main" objectType="Drop" dropLines="30" dropStyle="combo" dx="26" fmlaLink="Fett!$B$1" fmlaRange="Fett!$B$3:$B$24" sel="22" val="0"/>
</file>

<file path=xl/ctrlProps/ctrlProp10.xml><?xml version="1.0" encoding="utf-8"?>
<formControlPr xmlns="http://schemas.microsoft.com/office/spreadsheetml/2009/9/main" objectType="Drop" dropStyle="combo" dx="18" fmlaLink="Natrium!$B$2" fmlaRange="Natrium!$B$3:$B$10" sel="8" val="0"/>
</file>

<file path=xl/ctrlProps/ctrlProp11.xml><?xml version="1.0" encoding="utf-8"?>
<formControlPr xmlns="http://schemas.microsoft.com/office/spreadsheetml/2009/9/main" objectType="Drop" dropLines="20" dropStyle="combo" dx="18" fmlaLink="Natrium!$B$13" fmlaRange="Natrium!$B$14:$B$26" sel="13" val="0"/>
</file>

<file path=xl/ctrlProps/ctrlProp12.xml><?xml version="1.0" encoding="utf-8"?>
<formControlPr xmlns="http://schemas.microsoft.com/office/spreadsheetml/2009/9/main" objectType="Drop" dropLines="20" dropStyle="combo" dx="18" fmlaLink="Natrium!$B$29" fmlaRange="Natrium!$B$30:$B$37" sel="8" val="0"/>
</file>

<file path=xl/ctrlProps/ctrlProp13.xml><?xml version="1.0" encoding="utf-8"?>
<formControlPr xmlns="http://schemas.microsoft.com/office/spreadsheetml/2009/9/main" objectType="Drop" dropStyle="combo" dx="18" fmlaLink="Natrium!$B$40" fmlaRange="Natrium!$B$41:$B$44" sel="4" val="0"/>
</file>

<file path=xl/ctrlProps/ctrlProp14.xml><?xml version="1.0" encoding="utf-8"?>
<formControlPr xmlns="http://schemas.microsoft.com/office/spreadsheetml/2009/9/main" objectType="Drop" dropLines="30" dropStyle="combo" dx="18" fmlaLink="Natrium!$B$47" fmlaRange="Natrium!$B$48:$B$58" sel="11" val="0"/>
</file>

<file path=xl/ctrlProps/ctrlProp15.xml><?xml version="1.0" encoding="utf-8"?>
<formControlPr xmlns="http://schemas.microsoft.com/office/spreadsheetml/2009/9/main" objectType="Drop" dropLines="50" dropStyle="combo" dx="18" fmlaLink="Natrium!$B$61" fmlaRange="Natrium!$B$62:$B$84" sel="23" val="0"/>
</file>

<file path=xl/ctrlProps/ctrlProp2.xml><?xml version="1.0" encoding="utf-8"?>
<formControlPr xmlns="http://schemas.microsoft.com/office/spreadsheetml/2009/9/main" objectType="Drop" dropLines="30" dropStyle="combo" dx="26" fmlaLink="Rohprotein!$B$1" fmlaRange="Rohprotein!$B$3:$B$19" sel="17" val="0"/>
</file>

<file path=xl/ctrlProps/ctrlProp3.xml><?xml version="1.0" encoding="utf-8"?>
<formControlPr xmlns="http://schemas.microsoft.com/office/spreadsheetml/2009/9/main" objectType="Drop" dropLines="30" dropStyle="combo" dx="26" fmlaLink="Wasser!$B$1" fmlaRange="Wasser!$B$3:$B$21" sel="19" val="0"/>
</file>

<file path=xl/ctrlProps/ctrlProp4.xml><?xml version="1.0" encoding="utf-8"?>
<formControlPr xmlns="http://schemas.microsoft.com/office/spreadsheetml/2009/9/main" objectType="Drop" dropLines="30" dropStyle="combo" dx="26" fmlaLink="Asche!$B$1" fmlaRange="Asche!$B$3:$B$18" sel="16" val="0"/>
</file>

<file path=xl/ctrlProps/ctrlProp5.xml><?xml version="1.0" encoding="utf-8"?>
<formControlPr xmlns="http://schemas.microsoft.com/office/spreadsheetml/2009/9/main" objectType="Drop" dropLines="30" dropStyle="combo" dx="26" fmlaLink="Lactose!$B$1" fmlaRange="Lactose!$B$3:$B$22" sel="20" val="0"/>
</file>

<file path=xl/ctrlProps/ctrlProp6.xml><?xml version="1.0" encoding="utf-8"?>
<formControlPr xmlns="http://schemas.microsoft.com/office/spreadsheetml/2009/9/main" objectType="Drop" dropLines="30" dropStyle="combo" dx="26" fmlaLink="Buttersäure!$B$1" fmlaRange="Buttersäure!$B$3:$B$11" sel="9" val="0"/>
</file>

<file path=xl/ctrlProps/ctrlProp7.xml><?xml version="1.0" encoding="utf-8"?>
<formControlPr xmlns="http://schemas.microsoft.com/office/spreadsheetml/2009/9/main" objectType="Drop" dropLines="30" dropStyle="combo" dx="26" fmlaLink="BSME!$B$1" fmlaRange="BSME!$B$3:$B$17" sel="15" val="0"/>
</file>

<file path=xl/ctrlProps/ctrlProp8.xml><?xml version="1.0" encoding="utf-8"?>
<formControlPr xmlns="http://schemas.microsoft.com/office/spreadsheetml/2009/9/main" objectType="Drop" dropLines="15" dropStyle="combo" dx="26" fmlaLink="Teilnehmerdaten!$D$4" fmlaRange="Teilnehmerdaten!$G$5:$G$6" sel="2" val="0"/>
</file>

<file path=xl/ctrlProps/ctrlProp9.xml><?xml version="1.0" encoding="utf-8"?>
<formControlPr xmlns="http://schemas.microsoft.com/office/spreadsheetml/2009/9/main" objectType="Drop" dropLines="30" dropStyle="combo" dx="26" fmlaLink="HBSZ!$B$1" fmlaRange="HBSZ!$B$3:$B$6" sel="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AE105561-7C0D-49E8-9AF6-87FB91662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714234</xdr:colOff>
      <xdr:row>47</xdr:row>
      <xdr:rowOff>33336</xdr:rowOff>
    </xdr:to>
    <xdr:pic>
      <xdr:nvPicPr>
        <xdr:cNvPr id="2" name="Grafik 1">
          <a:extLst>
            <a:ext uri="{FF2B5EF4-FFF2-40B4-BE49-F238E27FC236}">
              <a16:creationId xmlns:a16="http://schemas.microsoft.com/office/drawing/2014/main" id="{BC7DED7A-5C40-C4C1-C698-9A5A25F09AE1}"/>
            </a:ext>
          </a:extLst>
        </xdr:cNvPr>
        <xdr:cNvPicPr>
          <a:picLocks noChangeAspect="1"/>
        </xdr:cNvPicPr>
      </xdr:nvPicPr>
      <xdr:blipFill>
        <a:blip xmlns:r="http://schemas.openxmlformats.org/officeDocument/2006/relationships" r:embed="rId1"/>
        <a:stretch>
          <a:fillRect/>
        </a:stretch>
      </xdr:blipFill>
      <xdr:spPr>
        <a:xfrm>
          <a:off x="0" y="0"/>
          <a:ext cx="6429234" cy="83153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30</xdr:row>
          <xdr:rowOff>0</xdr:rowOff>
        </xdr:from>
        <xdr:to>
          <xdr:col>7</xdr:col>
          <xdr:colOff>219075</xdr:colOff>
          <xdr:row>30</xdr:row>
          <xdr:rowOff>209550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28575</xdr:rowOff>
        </xdr:from>
        <xdr:to>
          <xdr:col>7</xdr:col>
          <xdr:colOff>238125</xdr:colOff>
          <xdr:row>32</xdr:row>
          <xdr:rowOff>238125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28575</xdr:rowOff>
        </xdr:from>
        <xdr:to>
          <xdr:col>7</xdr:col>
          <xdr:colOff>238125</xdr:colOff>
          <xdr:row>34</xdr:row>
          <xdr:rowOff>238125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28575</xdr:rowOff>
        </xdr:from>
        <xdr:to>
          <xdr:col>7</xdr:col>
          <xdr:colOff>238125</xdr:colOff>
          <xdr:row>36</xdr:row>
          <xdr:rowOff>238125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28575</xdr:rowOff>
        </xdr:from>
        <xdr:to>
          <xdr:col>7</xdr:col>
          <xdr:colOff>238125</xdr:colOff>
          <xdr:row>38</xdr:row>
          <xdr:rowOff>238125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28575</xdr:rowOff>
        </xdr:from>
        <xdr:to>
          <xdr:col>7</xdr:col>
          <xdr:colOff>238125</xdr:colOff>
          <xdr:row>40</xdr:row>
          <xdr:rowOff>228600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42</xdr:row>
          <xdr:rowOff>28575</xdr:rowOff>
        </xdr:from>
        <xdr:to>
          <xdr:col>7</xdr:col>
          <xdr:colOff>238125</xdr:colOff>
          <xdr:row>42</xdr:row>
          <xdr:rowOff>228600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A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xdr:row>
          <xdr:rowOff>133350</xdr:rowOff>
        </xdr:from>
        <xdr:to>
          <xdr:col>6</xdr:col>
          <xdr:colOff>885825</xdr:colOff>
          <xdr:row>14</xdr:row>
          <xdr:rowOff>400050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44</xdr:row>
          <xdr:rowOff>28575</xdr:rowOff>
        </xdr:from>
        <xdr:to>
          <xdr:col>7</xdr:col>
          <xdr:colOff>238125</xdr:colOff>
          <xdr:row>44</xdr:row>
          <xdr:rowOff>228600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19050</xdr:rowOff>
        </xdr:from>
        <xdr:to>
          <xdr:col>2</xdr:col>
          <xdr:colOff>180975</xdr:colOff>
          <xdr:row>50</xdr:row>
          <xdr:rowOff>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19050</xdr:rowOff>
        </xdr:from>
        <xdr:to>
          <xdr:col>6</xdr:col>
          <xdr:colOff>0</xdr:colOff>
          <xdr:row>52</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19050</xdr:rowOff>
        </xdr:from>
        <xdr:to>
          <xdr:col>6</xdr:col>
          <xdr:colOff>0</xdr:colOff>
          <xdr:row>54</xdr:row>
          <xdr:rowOff>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55</xdr:row>
          <xdr:rowOff>19050</xdr:rowOff>
        </xdr:from>
        <xdr:to>
          <xdr:col>6</xdr:col>
          <xdr:colOff>0</xdr:colOff>
          <xdr:row>56</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57</xdr:row>
          <xdr:rowOff>9525</xdr:rowOff>
        </xdr:from>
        <xdr:to>
          <xdr:col>6</xdr:col>
          <xdr:colOff>0</xdr:colOff>
          <xdr:row>58</xdr:row>
          <xdr:rowOff>57150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9525</xdr:rowOff>
        </xdr:from>
        <xdr:to>
          <xdr:col>6</xdr:col>
          <xdr:colOff>0</xdr:colOff>
          <xdr:row>60</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TABELLEN/LVU/Ergebnistabellen/2007/ungesch&#252;tzt/07-01a-ungesch&#252;tzt.xls" TargetMode="External"/><Relationship Id="rId1" Type="http://schemas.openxmlformats.org/officeDocument/2006/relationships/externalLinkPath" Target="/Daten/TABELLEN/LVU/Ergebnistabellen/2007/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52155-EC3F-469F-B9CC-FE4230B5386F}">
  <dimension ref="A1:C13"/>
  <sheetViews>
    <sheetView workbookViewId="0">
      <selection sqref="A1:C1"/>
    </sheetView>
  </sheetViews>
  <sheetFormatPr baseColWidth="10" defaultColWidth="11.42578125" defaultRowHeight="13.9" x14ac:dyDescent="0.4"/>
  <cols>
    <col min="1" max="2" width="27.7109375" customWidth="1"/>
    <col min="3" max="3" width="30.42578125" customWidth="1"/>
  </cols>
  <sheetData>
    <row r="1" spans="1:3" ht="30.75" customHeight="1" x14ac:dyDescent="0.4">
      <c r="A1" s="126" t="s">
        <v>170</v>
      </c>
      <c r="B1" s="127"/>
      <c r="C1" s="127"/>
    </row>
    <row r="2" spans="1:3" ht="51.95" customHeight="1" x14ac:dyDescent="0.4">
      <c r="A2" s="128" t="s">
        <v>171</v>
      </c>
      <c r="B2" s="129"/>
      <c r="C2" s="129"/>
    </row>
    <row r="3" spans="1:3" ht="74.25" customHeight="1" x14ac:dyDescent="0.4">
      <c r="A3" s="128" t="s">
        <v>172</v>
      </c>
      <c r="B3" s="128"/>
      <c r="C3" s="128"/>
    </row>
    <row r="4" spans="1:3" ht="80.45" customHeight="1" x14ac:dyDescent="0.55000000000000004">
      <c r="A4" s="128" t="s">
        <v>173</v>
      </c>
      <c r="B4" s="129"/>
      <c r="C4" s="129"/>
    </row>
    <row r="5" spans="1:3" ht="30.5" customHeight="1" x14ac:dyDescent="0.45">
      <c r="A5" s="130"/>
      <c r="B5" s="130"/>
      <c r="C5" s="130"/>
    </row>
    <row r="6" spans="1:3" ht="30.5" customHeight="1" x14ac:dyDescent="0.4">
      <c r="A6" s="98" t="s">
        <v>174</v>
      </c>
    </row>
    <row r="7" spans="1:3" ht="54" customHeight="1" x14ac:dyDescent="0.4">
      <c r="A7" s="124" t="s">
        <v>175</v>
      </c>
      <c r="B7" s="125"/>
      <c r="C7" s="125"/>
    </row>
    <row r="9" spans="1:3" x14ac:dyDescent="0.4">
      <c r="A9" s="99" t="s">
        <v>176</v>
      </c>
      <c r="B9" s="99" t="s">
        <v>177</v>
      </c>
    </row>
    <row r="10" spans="1:3" ht="15.4" x14ac:dyDescent="0.4">
      <c r="A10" s="100">
        <v>1379</v>
      </c>
      <c r="B10" s="100">
        <v>1380</v>
      </c>
    </row>
    <row r="11" spans="1:3" ht="15.4" x14ac:dyDescent="0.4">
      <c r="A11" s="100">
        <v>179.34</v>
      </c>
      <c r="B11" s="100">
        <v>179</v>
      </c>
    </row>
    <row r="12" spans="1:3" ht="15.4" x14ac:dyDescent="0.4">
      <c r="A12" s="100">
        <v>80.12</v>
      </c>
      <c r="B12" s="100">
        <v>80.099999999999994</v>
      </c>
    </row>
    <row r="13" spans="1:3" ht="15.4" x14ac:dyDescent="0.4">
      <c r="A13" s="100">
        <v>7.8</v>
      </c>
      <c r="B13" s="101">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1"/>
  <sheetViews>
    <sheetView workbookViewId="0"/>
  </sheetViews>
  <sheetFormatPr baseColWidth="10" defaultColWidth="11.42578125" defaultRowHeight="13.9" x14ac:dyDescent="0.4"/>
  <cols>
    <col min="1" max="1" width="36.85546875" style="9" customWidth="1"/>
    <col min="2" max="2" width="11.42578125" style="9"/>
    <col min="3" max="3" width="13" style="9" bestFit="1" customWidth="1"/>
    <col min="4" max="6" width="15.640625" style="9" customWidth="1"/>
    <col min="7" max="7" width="14.640625" style="9" customWidth="1"/>
    <col min="8" max="8" width="9.640625" style="9" customWidth="1"/>
    <col min="9" max="9" width="3.640625" style="9" customWidth="1"/>
    <col min="10" max="10" width="11.640625" style="9" customWidth="1"/>
    <col min="11" max="16384" width="11.42578125" style="9"/>
  </cols>
  <sheetData>
    <row r="1" spans="1:8" ht="21.95" customHeight="1" x14ac:dyDescent="0.55000000000000004">
      <c r="A1" s="5" t="s">
        <v>0</v>
      </c>
      <c r="B1" s="6"/>
      <c r="E1" s="7" t="s">
        <v>3</v>
      </c>
      <c r="F1" s="8"/>
      <c r="G1" s="73" t="s">
        <v>163</v>
      </c>
    </row>
    <row r="2" spans="1:8" ht="21.95" customHeight="1" x14ac:dyDescent="0.55000000000000004">
      <c r="A2" s="5" t="s">
        <v>128</v>
      </c>
      <c r="B2" s="6"/>
      <c r="E2" s="7" t="s">
        <v>4</v>
      </c>
      <c r="F2" s="8"/>
      <c r="G2" s="73" t="s">
        <v>163</v>
      </c>
    </row>
    <row r="3" spans="1:8" ht="21.95" customHeight="1" x14ac:dyDescent="0.55000000000000004">
      <c r="A3" s="5"/>
      <c r="B3" s="6"/>
      <c r="E3" s="154" t="s">
        <v>42</v>
      </c>
      <c r="F3" s="154"/>
      <c r="G3" s="31">
        <v>1</v>
      </c>
      <c r="H3" s="76" t="s">
        <v>156</v>
      </c>
    </row>
    <row r="4" spans="1:8" ht="21.95" customHeight="1" x14ac:dyDescent="0.5">
      <c r="A4" s="7" t="s">
        <v>10</v>
      </c>
      <c r="B4" s="158" t="s">
        <v>5</v>
      </c>
      <c r="C4" s="158"/>
      <c r="E4" s="32"/>
      <c r="F4" s="32" t="str">
        <f>IF(OR(ISBLANK(G1),G1="?"),"",IF(ISNUMBER(VALUE(G1)),"","Bitte nur Ziffern eingeben (numbers only)"))</f>
        <v/>
      </c>
      <c r="G4" s="20"/>
      <c r="H4" s="10"/>
    </row>
    <row r="5" spans="1:8" ht="21.95" customHeight="1" x14ac:dyDescent="0.5">
      <c r="A5" s="10" t="s">
        <v>47</v>
      </c>
      <c r="E5" s="12">
        <v>46208</v>
      </c>
      <c r="F5" s="32" t="str">
        <f>IF(OR(ISBLANK(G2),G2="?"),"",IF(ISNUMBER(VALUE(G2)),"","Bitte nur Ziffern eingeben (numbers only)"))</f>
        <v/>
      </c>
      <c r="G5" s="8"/>
      <c r="H5" s="10"/>
    </row>
    <row r="6" spans="1:8" ht="12" customHeight="1" x14ac:dyDescent="0.4"/>
    <row r="7" spans="1:8" s="13" customFormat="1" ht="39.950000000000003" customHeight="1" x14ac:dyDescent="0.4">
      <c r="A7" s="155" t="s">
        <v>50</v>
      </c>
      <c r="B7" s="155"/>
      <c r="C7" s="155"/>
      <c r="D7" s="155"/>
      <c r="E7" s="155"/>
      <c r="F7" s="155"/>
      <c r="G7" s="155"/>
    </row>
    <row r="8" spans="1:8" s="13" customFormat="1" ht="39.950000000000003" customHeight="1" x14ac:dyDescent="0.4">
      <c r="A8" s="155" t="s">
        <v>283</v>
      </c>
      <c r="B8" s="155"/>
      <c r="C8" s="155"/>
      <c r="D8" s="155"/>
      <c r="E8" s="155"/>
      <c r="F8" s="155"/>
      <c r="G8" s="155"/>
    </row>
    <row r="9" spans="1:8" s="13" customFormat="1" ht="39.950000000000003" customHeight="1" x14ac:dyDescent="0.4">
      <c r="A9" s="156" t="s">
        <v>51</v>
      </c>
      <c r="B9" s="157"/>
      <c r="C9" s="157"/>
      <c r="D9" s="157"/>
      <c r="E9" s="157"/>
      <c r="F9" s="157"/>
      <c r="G9" s="157"/>
    </row>
    <row r="10" spans="1:8" s="13" customFormat="1" ht="39.950000000000003" customHeight="1" x14ac:dyDescent="0.4">
      <c r="A10" s="156" t="s">
        <v>52</v>
      </c>
      <c r="B10" s="157"/>
      <c r="C10" s="157"/>
      <c r="D10" s="157"/>
      <c r="E10" s="157"/>
      <c r="F10" s="157"/>
      <c r="G10" s="157"/>
    </row>
    <row r="11" spans="1:8" s="13" customFormat="1" ht="39.950000000000003" customHeight="1" x14ac:dyDescent="0.4">
      <c r="A11" s="156" t="s">
        <v>45</v>
      </c>
      <c r="B11" s="157"/>
      <c r="C11" s="157"/>
      <c r="D11" s="157"/>
      <c r="E11" s="157"/>
      <c r="F11" s="157"/>
      <c r="G11" s="157"/>
    </row>
    <row r="12" spans="1:8" s="13" customFormat="1" ht="39.950000000000003" customHeight="1" x14ac:dyDescent="0.4">
      <c r="A12" s="156" t="s">
        <v>53</v>
      </c>
      <c r="B12" s="157"/>
      <c r="C12" s="157"/>
      <c r="D12" s="157"/>
      <c r="E12" s="157"/>
      <c r="F12" s="157"/>
      <c r="G12" s="157"/>
    </row>
    <row r="13" spans="1:8" s="13" customFormat="1" ht="20.100000000000001" customHeight="1" x14ac:dyDescent="0.4">
      <c r="A13" s="161"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61"/>
      <c r="C13" s="161"/>
      <c r="D13" s="161"/>
      <c r="E13" s="161"/>
      <c r="F13" s="161"/>
      <c r="G13" s="161"/>
    </row>
    <row r="14" spans="1:8" s="13" customFormat="1" ht="20.100000000000001" customHeight="1" x14ac:dyDescent="0.4">
      <c r="A14" s="161" t="str">
        <f>IF(OR(OR(G1="?",ISBLANK(G1)),OR(G2="?",ISBLANK(G2))),"Nur wenn diese beiden Felder korrekt ausgefüllt sind, kann der Absender dieser Tabelle identifiziert werden.","")</f>
        <v>Nur wenn diese beiden Felder korrekt ausgefüllt sind, kann der Absender dieser Tabelle identifiziert werden.</v>
      </c>
      <c r="B14" s="161"/>
      <c r="C14" s="161"/>
      <c r="D14" s="161"/>
      <c r="E14" s="161"/>
      <c r="F14" s="161"/>
      <c r="G14" s="161"/>
    </row>
    <row r="15" spans="1:8" s="13" customFormat="1" ht="39.950000000000003" customHeight="1" x14ac:dyDescent="0.5">
      <c r="A15" s="162" t="s">
        <v>56</v>
      </c>
      <c r="B15" s="162"/>
      <c r="C15" s="162"/>
      <c r="D15" s="162"/>
      <c r="E15" s="162"/>
      <c r="F15" s="162"/>
      <c r="G15" s="34"/>
    </row>
    <row r="16" spans="1:8" s="72" customFormat="1" ht="25.25" customHeight="1" x14ac:dyDescent="0.45">
      <c r="A16" s="163"/>
      <c r="B16" s="163"/>
      <c r="C16" s="163"/>
      <c r="D16" s="163"/>
      <c r="E16" s="163"/>
      <c r="F16" s="163"/>
      <c r="G16" s="163"/>
    </row>
    <row r="17" spans="1:10" s="15" customFormat="1" ht="39.950000000000003" customHeight="1" x14ac:dyDescent="0.45">
      <c r="A17" s="15" t="s">
        <v>1</v>
      </c>
      <c r="B17" s="15" t="s">
        <v>2</v>
      </c>
      <c r="C17" s="16" t="s">
        <v>33</v>
      </c>
      <c r="D17" s="16" t="s">
        <v>7</v>
      </c>
      <c r="E17" s="16" t="s">
        <v>8</v>
      </c>
      <c r="F17" s="16" t="s">
        <v>9</v>
      </c>
      <c r="G17" s="17"/>
      <c r="H17" s="18"/>
      <c r="I17" s="16"/>
    </row>
    <row r="18" spans="1:10" s="15" customFormat="1" ht="9.9499999999999993" customHeight="1" x14ac:dyDescent="0.45">
      <c r="C18" s="16"/>
      <c r="D18" s="16"/>
      <c r="E18" s="16"/>
      <c r="F18" s="16"/>
      <c r="G18" s="37"/>
      <c r="H18" s="18"/>
      <c r="I18" s="16"/>
    </row>
    <row r="19" spans="1:10" s="15" customFormat="1" ht="33" customHeight="1" x14ac:dyDescent="0.45">
      <c r="A19" s="97" t="s">
        <v>58</v>
      </c>
      <c r="B19" s="122" t="s">
        <v>284</v>
      </c>
      <c r="C19" s="23">
        <v>4</v>
      </c>
      <c r="D19" s="74"/>
      <c r="E19" s="74"/>
      <c r="F19" s="23">
        <f>Fett!$B$1</f>
        <v>22</v>
      </c>
      <c r="G19" s="23"/>
      <c r="H19" s="39">
        <f>Fett!$C$1</f>
        <v>21</v>
      </c>
      <c r="I19" s="19"/>
      <c r="J19" s="19"/>
    </row>
    <row r="20" spans="1:10" s="15" customFormat="1" ht="33" customHeight="1" x14ac:dyDescent="0.45">
      <c r="A20" s="97" t="s">
        <v>157</v>
      </c>
      <c r="B20" s="122" t="s">
        <v>284</v>
      </c>
      <c r="C20" s="23">
        <v>4</v>
      </c>
      <c r="D20" s="74"/>
      <c r="E20" s="74"/>
      <c r="F20" s="23">
        <f>Rohprotein!B1</f>
        <v>17</v>
      </c>
      <c r="G20" s="23"/>
      <c r="H20" s="39">
        <f>Rohprotein!$C$1</f>
        <v>16</v>
      </c>
      <c r="I20" s="19"/>
      <c r="J20" s="19"/>
    </row>
    <row r="21" spans="1:10" s="15" customFormat="1" ht="33" customHeight="1" x14ac:dyDescent="0.45">
      <c r="A21" s="97" t="s">
        <v>57</v>
      </c>
      <c r="B21" s="122" t="s">
        <v>284</v>
      </c>
      <c r="C21" s="23">
        <v>3</v>
      </c>
      <c r="D21" s="74"/>
      <c r="E21" s="74"/>
      <c r="F21" s="23">
        <f>Wasser!B1</f>
        <v>19</v>
      </c>
      <c r="G21" s="23"/>
      <c r="H21" s="39">
        <f>Wasser!$C$1</f>
        <v>18</v>
      </c>
      <c r="I21" s="19"/>
      <c r="J21" s="19"/>
    </row>
    <row r="22" spans="1:10" s="15" customFormat="1" ht="33" customHeight="1" x14ac:dyDescent="0.45">
      <c r="A22" s="97" t="s">
        <v>60</v>
      </c>
      <c r="B22" s="122" t="s">
        <v>284</v>
      </c>
      <c r="C22" s="23">
        <v>3</v>
      </c>
      <c r="D22" s="74"/>
      <c r="E22" s="74"/>
      <c r="F22" s="23">
        <f>Asche!$B$1</f>
        <v>16</v>
      </c>
      <c r="G22" s="23"/>
      <c r="H22" s="39">
        <f>Asche!$C$1</f>
        <v>15</v>
      </c>
      <c r="I22" s="39"/>
      <c r="J22" s="19"/>
    </row>
    <row r="23" spans="1:10" s="15" customFormat="1" ht="33" customHeight="1" x14ac:dyDescent="0.45">
      <c r="A23" s="97" t="s">
        <v>75</v>
      </c>
      <c r="B23" s="122" t="s">
        <v>284</v>
      </c>
      <c r="C23" s="23">
        <v>4</v>
      </c>
      <c r="D23" s="74"/>
      <c r="E23" s="74"/>
      <c r="F23" s="23">
        <f>Lactose!B1</f>
        <v>20</v>
      </c>
      <c r="G23" s="23"/>
      <c r="H23" s="39">
        <f>Lactose!C1</f>
        <v>19</v>
      </c>
      <c r="I23" s="19"/>
      <c r="J23" s="19"/>
    </row>
    <row r="24" spans="1:10" s="15" customFormat="1" ht="33" customHeight="1" x14ac:dyDescent="0.45">
      <c r="A24" s="97" t="s">
        <v>76</v>
      </c>
      <c r="B24" s="123" t="s">
        <v>267</v>
      </c>
      <c r="C24" s="23">
        <v>3</v>
      </c>
      <c r="D24" s="74"/>
      <c r="E24" s="74"/>
      <c r="F24" s="23">
        <f>Buttersäure!B1</f>
        <v>9</v>
      </c>
      <c r="G24" s="23"/>
      <c r="H24" s="39">
        <f>Buttersäure!C1</f>
        <v>8</v>
      </c>
      <c r="I24" s="19"/>
      <c r="J24" s="19"/>
    </row>
    <row r="25" spans="1:10" s="15" customFormat="1" ht="33" customHeight="1" x14ac:dyDescent="0.45">
      <c r="A25" s="97" t="s">
        <v>77</v>
      </c>
      <c r="B25" s="123" t="s">
        <v>267</v>
      </c>
      <c r="C25" s="23">
        <v>3</v>
      </c>
      <c r="D25" s="74"/>
      <c r="E25" s="74"/>
      <c r="F25" s="23">
        <f>BSME!B1</f>
        <v>15</v>
      </c>
      <c r="G25" s="23"/>
      <c r="H25" s="39">
        <f>BSME!C1</f>
        <v>14</v>
      </c>
    </row>
    <row r="26" spans="1:10" s="15" customFormat="1" ht="33" customHeight="1" x14ac:dyDescent="0.45">
      <c r="A26" s="97" t="s">
        <v>78</v>
      </c>
      <c r="B26" s="122" t="s">
        <v>130</v>
      </c>
      <c r="C26" s="23">
        <v>3</v>
      </c>
      <c r="D26" s="74"/>
      <c r="E26" s="74"/>
      <c r="F26" s="23">
        <f>HBSZ!B1</f>
        <v>4</v>
      </c>
      <c r="G26" s="23"/>
      <c r="H26" s="39">
        <f>HBSZ!C1</f>
        <v>3</v>
      </c>
    </row>
    <row r="27" spans="1:10" s="15" customFormat="1" ht="33" customHeight="1" x14ac:dyDescent="0.45">
      <c r="A27" s="97" t="s">
        <v>168</v>
      </c>
      <c r="B27" s="122" t="s">
        <v>284</v>
      </c>
      <c r="C27" s="23">
        <v>3</v>
      </c>
      <c r="D27" s="74"/>
      <c r="E27" s="74"/>
      <c r="F27" s="23">
        <f>Natrium!B61</f>
        <v>25</v>
      </c>
      <c r="G27" s="23"/>
      <c r="H27" s="39" t="str">
        <f>HBSZ!C2</f>
        <v>Anzahl</v>
      </c>
    </row>
    <row r="28" spans="1:10" ht="23.1" customHeight="1" x14ac:dyDescent="0.4"/>
    <row r="29" spans="1:10" ht="20.100000000000001" customHeight="1" x14ac:dyDescent="0.45">
      <c r="A29" s="11" t="s">
        <v>46</v>
      </c>
    </row>
    <row r="30" spans="1:10" ht="9.9499999999999993" customHeight="1" x14ac:dyDescent="0.5">
      <c r="A30" s="8"/>
    </row>
    <row r="31" spans="1:10" s="65" customFormat="1" ht="20.100000000000001" customHeight="1" x14ac:dyDescent="0.4">
      <c r="A31" s="66" t="s">
        <v>58</v>
      </c>
      <c r="B31" s="160"/>
      <c r="C31" s="160"/>
      <c r="D31" s="160"/>
      <c r="E31" s="160"/>
      <c r="F31" s="160"/>
      <c r="G31" s="160"/>
      <c r="H31" s="160"/>
      <c r="I31" s="67" t="b">
        <f>ISBLANK(VLOOKUP(F19,Fett!A3:C28,3))</f>
        <v>1</v>
      </c>
    </row>
    <row r="32" spans="1:10" s="65" customFormat="1" ht="33" customHeight="1" x14ac:dyDescent="0.4">
      <c r="A32" s="68" t="str">
        <f>IF(F19=H19,"bitte eingeben:",IF(I31,"","Art der Modifikation:"))</f>
        <v/>
      </c>
      <c r="B32" s="159"/>
      <c r="C32" s="159"/>
      <c r="D32" s="159"/>
      <c r="E32" s="159"/>
      <c r="F32" s="159"/>
      <c r="G32" s="159"/>
      <c r="H32" s="159"/>
      <c r="I32" s="67"/>
    </row>
    <row r="33" spans="1:9" s="65" customFormat="1" ht="20.100000000000001" customHeight="1" x14ac:dyDescent="0.4">
      <c r="A33" s="66" t="s">
        <v>59</v>
      </c>
      <c r="B33" s="160"/>
      <c r="C33" s="160"/>
      <c r="D33" s="160"/>
      <c r="E33" s="160"/>
      <c r="F33" s="160"/>
      <c r="G33" s="160"/>
      <c r="H33" s="160"/>
      <c r="I33" s="67" t="b">
        <f>ISBLANK(VLOOKUP(F20,Rohprotein!A3:C28,3))</f>
        <v>1</v>
      </c>
    </row>
    <row r="34" spans="1:9" s="65" customFormat="1" ht="33" customHeight="1" x14ac:dyDescent="0.4">
      <c r="A34" s="68" t="str">
        <f>IF(F20=H20,"bitte eingeben:",IF(I33,"","Art der Modifikation:"))</f>
        <v/>
      </c>
      <c r="B34" s="159"/>
      <c r="C34" s="159"/>
      <c r="D34" s="159"/>
      <c r="E34" s="159"/>
      <c r="F34" s="159"/>
      <c r="G34" s="159"/>
      <c r="H34" s="159"/>
      <c r="I34" s="67"/>
    </row>
    <row r="35" spans="1:9" s="65" customFormat="1" ht="20.100000000000001" customHeight="1" x14ac:dyDescent="0.4">
      <c r="A35" s="66" t="s">
        <v>57</v>
      </c>
      <c r="B35" s="160"/>
      <c r="C35" s="160"/>
      <c r="D35" s="160"/>
      <c r="E35" s="160"/>
      <c r="F35" s="160"/>
      <c r="G35" s="160"/>
      <c r="H35" s="160"/>
      <c r="I35" s="67" t="b">
        <f>ISBLANK(VLOOKUP(F21,Wasser!A3:C32,3))</f>
        <v>1</v>
      </c>
    </row>
    <row r="36" spans="1:9" s="65" customFormat="1" ht="33" customHeight="1" x14ac:dyDescent="0.4">
      <c r="A36" s="68" t="str">
        <f>IF(F21=H21,"bitte eingeben:",IF(I35,"","Art der Modifikation:"))</f>
        <v/>
      </c>
      <c r="B36" s="159"/>
      <c r="C36" s="159"/>
      <c r="D36" s="159"/>
      <c r="E36" s="159"/>
      <c r="F36" s="159"/>
      <c r="G36" s="159"/>
      <c r="H36" s="159"/>
      <c r="I36" s="67"/>
    </row>
    <row r="37" spans="1:9" s="65" customFormat="1" ht="20.100000000000001" customHeight="1" x14ac:dyDescent="0.4">
      <c r="A37" s="66" t="s">
        <v>60</v>
      </c>
      <c r="B37" s="160"/>
      <c r="C37" s="160"/>
      <c r="D37" s="160"/>
      <c r="E37" s="160"/>
      <c r="F37" s="160"/>
      <c r="G37" s="160"/>
      <c r="H37" s="160"/>
      <c r="I37" s="67" t="b">
        <f>ISBLANK(VLOOKUP(F22,Asche!A3:C19,3))</f>
        <v>1</v>
      </c>
    </row>
    <row r="38" spans="1:9" s="65" customFormat="1" ht="33" customHeight="1" x14ac:dyDescent="0.4">
      <c r="A38" s="68" t="str">
        <f>IF(F22=H22,"bitte eingeben:",IF(I37,"","Art der Modifikation:"))</f>
        <v/>
      </c>
      <c r="B38" s="164"/>
      <c r="C38" s="164"/>
      <c r="D38" s="164"/>
      <c r="E38" s="164"/>
      <c r="F38" s="164"/>
      <c r="G38" s="164"/>
      <c r="H38" s="164"/>
      <c r="I38" s="67"/>
    </row>
    <row r="39" spans="1:9" s="65" customFormat="1" ht="20.100000000000001" customHeight="1" x14ac:dyDescent="0.4">
      <c r="A39" s="66" t="s">
        <v>79</v>
      </c>
      <c r="B39" s="160"/>
      <c r="C39" s="160"/>
      <c r="D39" s="160"/>
      <c r="E39" s="160"/>
      <c r="F39" s="160"/>
      <c r="G39" s="160"/>
      <c r="H39" s="160"/>
      <c r="I39" s="67" t="b">
        <f>ISBLANK(VLOOKUP(F23,Lactose!A3:C36,3))</f>
        <v>1</v>
      </c>
    </row>
    <row r="40" spans="1:9" s="65" customFormat="1" ht="33" customHeight="1" x14ac:dyDescent="0.4">
      <c r="A40" s="68" t="str">
        <f>IF(F23=H23,"bitte eingeben:",IF(I39,"","Art der Modifikation:"))</f>
        <v/>
      </c>
      <c r="B40" s="164"/>
      <c r="C40" s="164"/>
      <c r="D40" s="164"/>
      <c r="E40" s="164"/>
      <c r="F40" s="164"/>
      <c r="G40" s="164"/>
      <c r="H40" s="164"/>
      <c r="I40" s="67"/>
    </row>
    <row r="41" spans="1:9" s="65" customFormat="1" ht="20.100000000000001" customHeight="1" x14ac:dyDescent="0.4">
      <c r="A41" s="66" t="s">
        <v>76</v>
      </c>
      <c r="B41" s="160"/>
      <c r="C41" s="160"/>
      <c r="D41" s="160"/>
      <c r="E41" s="160"/>
      <c r="F41" s="160"/>
      <c r="G41" s="160"/>
      <c r="H41" s="160"/>
      <c r="I41" s="67" t="b">
        <f>ISBLANK(VLOOKUP(F24,Buttersäure!A3:C20,3))</f>
        <v>1</v>
      </c>
    </row>
    <row r="42" spans="1:9" s="65" customFormat="1" ht="33" customHeight="1" x14ac:dyDescent="0.4">
      <c r="A42" s="68" t="str">
        <f>IF(F24=H24,"bitte eingeben:",IF(I41,"","Art der Modifikation:"))</f>
        <v/>
      </c>
      <c r="B42" s="159"/>
      <c r="C42" s="159"/>
      <c r="D42" s="159"/>
      <c r="E42" s="159"/>
      <c r="F42" s="159"/>
      <c r="G42" s="159"/>
      <c r="H42" s="159"/>
      <c r="I42" s="67"/>
    </row>
    <row r="43" spans="1:9" s="65" customFormat="1" ht="20.100000000000001" customHeight="1" x14ac:dyDescent="0.4">
      <c r="A43" s="66" t="s">
        <v>77</v>
      </c>
      <c r="B43" s="160"/>
      <c r="C43" s="160"/>
      <c r="D43" s="160"/>
      <c r="E43" s="160"/>
      <c r="F43" s="160"/>
      <c r="G43" s="160"/>
      <c r="H43" s="160"/>
      <c r="I43" s="67" t="b">
        <f>ISBLANK(VLOOKUP(F25,BSME!A3:C17,3))</f>
        <v>1</v>
      </c>
    </row>
    <row r="44" spans="1:9" s="65" customFormat="1" ht="33" customHeight="1" x14ac:dyDescent="0.4">
      <c r="A44" s="68" t="str">
        <f>IF(F25=H25,"bitte eingeben:",IF(I43,"","Art der Modifikation:"))</f>
        <v/>
      </c>
      <c r="B44" s="159"/>
      <c r="C44" s="159"/>
      <c r="D44" s="159"/>
      <c r="E44" s="159"/>
      <c r="F44" s="159"/>
      <c r="G44" s="159"/>
      <c r="H44" s="159"/>
      <c r="I44" s="13"/>
    </row>
    <row r="45" spans="1:9" s="65" customFormat="1" ht="20.100000000000001" customHeight="1" x14ac:dyDescent="0.4">
      <c r="A45" s="66" t="s">
        <v>78</v>
      </c>
      <c r="B45" s="160"/>
      <c r="C45" s="160"/>
      <c r="D45" s="160"/>
      <c r="E45" s="160"/>
      <c r="F45" s="160"/>
      <c r="G45" s="160"/>
      <c r="H45" s="160"/>
      <c r="I45" s="67" t="b">
        <f>ISBLANK(VLOOKUP(F26,HBSZ!A3:C6,3))</f>
        <v>1</v>
      </c>
    </row>
    <row r="46" spans="1:9" s="65" customFormat="1" ht="33" customHeight="1" x14ac:dyDescent="0.4">
      <c r="A46" s="68" t="str">
        <f>IF(F26=H26,"bitte eingeben:",IF(I45,"","Art der Modifikation:"))</f>
        <v/>
      </c>
      <c r="B46" s="159"/>
      <c r="C46" s="159"/>
      <c r="D46" s="159"/>
      <c r="E46" s="159"/>
      <c r="F46" s="159"/>
      <c r="G46" s="159"/>
      <c r="H46" s="159"/>
      <c r="I46" s="13"/>
    </row>
    <row r="48" spans="1:9" ht="17.25" x14ac:dyDescent="0.4">
      <c r="A48" s="94" t="s">
        <v>262</v>
      </c>
    </row>
    <row r="49" spans="1:9" ht="20" customHeight="1" x14ac:dyDescent="0.5">
      <c r="A49" s="95" t="s">
        <v>168</v>
      </c>
      <c r="B49" s="84"/>
      <c r="C49" s="85"/>
      <c r="D49" s="85"/>
      <c r="E49" s="86"/>
      <c r="F49" s="85"/>
      <c r="G49" s="85"/>
      <c r="H49" s="86"/>
      <c r="I49" s="87"/>
    </row>
    <row r="50" spans="1:9" ht="20" customHeight="1" x14ac:dyDescent="0.4">
      <c r="A50" s="96" t="s">
        <v>207</v>
      </c>
      <c r="B50" s="89">
        <f>Natrium!B2</f>
        <v>8</v>
      </c>
      <c r="C50" s="84"/>
      <c r="D50" s="84"/>
      <c r="E50" s="84"/>
      <c r="F50" s="84"/>
      <c r="G50" s="84"/>
      <c r="H50" s="84"/>
      <c r="I50" s="87"/>
    </row>
    <row r="51" spans="1:9" x14ac:dyDescent="0.4">
      <c r="A51" s="90"/>
      <c r="B51" s="84"/>
      <c r="C51" s="84"/>
      <c r="D51" s="91"/>
      <c r="E51" s="84"/>
      <c r="F51" s="84"/>
      <c r="G51" s="84"/>
      <c r="H51" s="84"/>
      <c r="I51" s="87"/>
    </row>
    <row r="52" spans="1:9" ht="20" customHeight="1" x14ac:dyDescent="0.4">
      <c r="A52" s="96" t="s">
        <v>258</v>
      </c>
      <c r="B52" s="89">
        <f>Natrium!B13</f>
        <v>13</v>
      </c>
      <c r="C52" s="84"/>
      <c r="D52" s="89">
        <f>Natrium!D13</f>
        <v>12</v>
      </c>
      <c r="E52" s="84"/>
      <c r="F52" s="84"/>
      <c r="G52" s="84"/>
      <c r="H52" s="84"/>
      <c r="I52" s="87" t="b">
        <f>ISBLANK(VLOOKUP(B52,Natrium!A14:C26,3))</f>
        <v>1</v>
      </c>
    </row>
    <row r="53" spans="1:9" ht="33" customHeight="1" x14ac:dyDescent="0.4">
      <c r="A53" s="92" t="str">
        <f>IF(B52=Natrium!D13,"bitte eingeben:","")</f>
        <v/>
      </c>
      <c r="B53" s="153"/>
      <c r="C53" s="153"/>
      <c r="D53" s="153"/>
      <c r="E53" s="153"/>
      <c r="F53" s="153"/>
      <c r="G53" s="153"/>
      <c r="H53" s="153"/>
      <c r="I53" s="87"/>
    </row>
    <row r="54" spans="1:9" ht="20" customHeight="1" x14ac:dyDescent="0.4">
      <c r="A54" s="96" t="s">
        <v>259</v>
      </c>
      <c r="B54" s="89">
        <f>Natrium!B29</f>
        <v>8</v>
      </c>
      <c r="C54" s="84"/>
      <c r="D54" s="89">
        <f>Natrium!D29</f>
        <v>7</v>
      </c>
      <c r="E54" s="84"/>
      <c r="F54" s="84"/>
      <c r="G54" s="84"/>
      <c r="H54" s="84"/>
      <c r="I54" s="87" t="b">
        <f>ISBLANK(VLOOKUP(F27,Natrium!A30:C37,3))</f>
        <v>1</v>
      </c>
    </row>
    <row r="55" spans="1:9" ht="33" customHeight="1" x14ac:dyDescent="0.4">
      <c r="A55" s="92" t="str">
        <f>IF(B54=Natrium!D29,"bitte eingeben:","")</f>
        <v/>
      </c>
      <c r="B55" s="153"/>
      <c r="C55" s="153"/>
      <c r="D55" s="153"/>
      <c r="E55" s="153"/>
      <c r="F55" s="153"/>
      <c r="G55" s="153"/>
      <c r="H55" s="153"/>
      <c r="I55" s="93"/>
    </row>
    <row r="56" spans="1:9" ht="20" customHeight="1" x14ac:dyDescent="0.4">
      <c r="A56" s="96" t="s">
        <v>236</v>
      </c>
      <c r="B56" s="89">
        <f>Natrium!B40</f>
        <v>4</v>
      </c>
      <c r="C56" s="88"/>
      <c r="D56" s="89">
        <f>Natrium!D40</f>
        <v>3</v>
      </c>
      <c r="E56" s="88"/>
      <c r="F56" s="88"/>
      <c r="G56" s="88"/>
      <c r="H56" s="88"/>
      <c r="I56" s="87" t="b">
        <f>ISBLANK(VLOOKUP(F27,Natrium!A41:C44,3))</f>
        <v>1</v>
      </c>
    </row>
    <row r="57" spans="1:9" ht="33" customHeight="1" x14ac:dyDescent="0.4">
      <c r="A57" s="92" t="str">
        <f>IF(B56=Natrium!D40,"bitte eingeben:","")</f>
        <v/>
      </c>
      <c r="B57" s="153"/>
      <c r="C57" s="153"/>
      <c r="D57" s="153"/>
      <c r="E57" s="153"/>
      <c r="F57" s="153"/>
      <c r="G57" s="153"/>
      <c r="H57" s="153"/>
      <c r="I57" s="93"/>
    </row>
    <row r="58" spans="1:9" ht="15.4" x14ac:dyDescent="0.4">
      <c r="A58" s="96" t="s">
        <v>260</v>
      </c>
      <c r="B58" s="88">
        <f>Natrium!B47</f>
        <v>11</v>
      </c>
      <c r="C58" s="88"/>
      <c r="D58" s="88">
        <f>Natrium!D47</f>
        <v>10</v>
      </c>
      <c r="E58" s="88"/>
      <c r="F58" s="88"/>
      <c r="G58" s="88"/>
      <c r="H58" s="88"/>
      <c r="I58" s="87" t="b">
        <f>ISBLANK(VLOOKUP(F27,Natrium!A48:C58,3))</f>
        <v>1</v>
      </c>
    </row>
    <row r="59" spans="1:9" ht="33" customHeight="1" x14ac:dyDescent="0.4">
      <c r="A59" s="92" t="str">
        <f>IF(B58=Natrium!D47,"bitte eingeben:","")</f>
        <v/>
      </c>
      <c r="B59" s="153"/>
      <c r="C59" s="153"/>
      <c r="D59" s="153"/>
      <c r="E59" s="153"/>
      <c r="F59" s="153"/>
      <c r="G59" s="153"/>
      <c r="H59" s="153"/>
      <c r="I59" s="93"/>
    </row>
    <row r="60" spans="1:9" ht="20" customHeight="1" x14ac:dyDescent="0.4">
      <c r="A60" s="96" t="s">
        <v>261</v>
      </c>
      <c r="B60" s="89">
        <f>Natrium!B61</f>
        <v>25</v>
      </c>
      <c r="C60" s="84"/>
      <c r="D60" s="89">
        <f>Natrium!D61</f>
        <v>22</v>
      </c>
      <c r="E60" s="84"/>
      <c r="F60" s="84"/>
      <c r="G60" s="84"/>
      <c r="H60" s="84"/>
      <c r="I60" s="87" t="b">
        <f>ISBLANK(VLOOKUP(F27,Natrium!A62:C84,3))</f>
        <v>1</v>
      </c>
    </row>
    <row r="61" spans="1:9" ht="33" customHeight="1" x14ac:dyDescent="0.4">
      <c r="A61" s="92" t="str">
        <f>IF(B60=Natrium!D61,"bitte eingeben:",IF(I60,"","Art der Modifikation:"))</f>
        <v/>
      </c>
      <c r="B61" s="153"/>
      <c r="C61" s="153"/>
      <c r="D61" s="153"/>
      <c r="E61" s="153"/>
      <c r="F61" s="153"/>
      <c r="G61" s="153"/>
      <c r="H61" s="153"/>
      <c r="I61" s="93"/>
    </row>
  </sheetData>
  <sheetProtection algorithmName="SHA-512" hashValue="fYNSHtQ54sTaaza8GIWKluAzbWIuXemmTVOZdrweSBy67as0UmnqujxCJVUbWxNwxR0SAaLw/YSuus5UTAY+RA==" saltValue="hm+YRfefX8OTWMVzRsSjeA==" spinCount="100000" sheet="1" objects="1" scenarios="1"/>
  <mergeCells count="33">
    <mergeCell ref="B46:H46"/>
    <mergeCell ref="B36:H36"/>
    <mergeCell ref="B38:H38"/>
    <mergeCell ref="B42:H42"/>
    <mergeCell ref="B41:H41"/>
    <mergeCell ref="B40:H40"/>
    <mergeCell ref="B37:H37"/>
    <mergeCell ref="B44:H44"/>
    <mergeCell ref="A14:G14"/>
    <mergeCell ref="A13:G13"/>
    <mergeCell ref="B31:H31"/>
    <mergeCell ref="A15:F15"/>
    <mergeCell ref="A16:G16"/>
    <mergeCell ref="B32:H32"/>
    <mergeCell ref="B35:H35"/>
    <mergeCell ref="B45:H45"/>
    <mergeCell ref="B43:H43"/>
    <mergeCell ref="B33:H33"/>
    <mergeCell ref="B34:H34"/>
    <mergeCell ref="B39:H39"/>
    <mergeCell ref="E3:F3"/>
    <mergeCell ref="A7:G7"/>
    <mergeCell ref="A11:G11"/>
    <mergeCell ref="A12:G12"/>
    <mergeCell ref="A8:G8"/>
    <mergeCell ref="A9:G9"/>
    <mergeCell ref="A10:G10"/>
    <mergeCell ref="B4:C4"/>
    <mergeCell ref="B53:H53"/>
    <mergeCell ref="B55:H55"/>
    <mergeCell ref="B57:H57"/>
    <mergeCell ref="B59:H59"/>
    <mergeCell ref="B61:H61"/>
  </mergeCells>
  <phoneticPr fontId="0" type="noConversion"/>
  <conditionalFormatting sqref="B32:H32">
    <cfRule type="expression" dxfId="28" priority="26" stopIfTrue="1">
      <formula>OR($F$19-$H$19=0,NOT(I31))</formula>
    </cfRule>
  </conditionalFormatting>
  <conditionalFormatting sqref="B34:H34">
    <cfRule type="expression" dxfId="27" priority="27" stopIfTrue="1">
      <formula>OR($F$20-$H$20=0,NOT(I33))</formula>
    </cfRule>
  </conditionalFormatting>
  <conditionalFormatting sqref="B35:H35">
    <cfRule type="expression" dxfId="26" priority="14" stopIfTrue="1">
      <formula>$H$19-5=0</formula>
    </cfRule>
  </conditionalFormatting>
  <conditionalFormatting sqref="B36:H36">
    <cfRule type="expression" dxfId="25" priority="28" stopIfTrue="1">
      <formula>OR($F$21-$H$21=0,NOT(I35))</formula>
    </cfRule>
  </conditionalFormatting>
  <conditionalFormatting sqref="B37:H37">
    <cfRule type="expression" dxfId="24" priority="15" stopIfTrue="1">
      <formula>$I$19-3=0</formula>
    </cfRule>
  </conditionalFormatting>
  <conditionalFormatting sqref="B38:H38">
    <cfRule type="expression" dxfId="23" priority="29" stopIfTrue="1">
      <formula>OR($F$22-$H$22=0,NOT(I37))</formula>
    </cfRule>
  </conditionalFormatting>
  <conditionalFormatting sqref="B39:H39">
    <cfRule type="expression" dxfId="22" priority="16" stopIfTrue="1">
      <formula>$I$19-10=0</formula>
    </cfRule>
  </conditionalFormatting>
  <conditionalFormatting sqref="B40:H40">
    <cfRule type="expression" dxfId="21" priority="30" stopIfTrue="1">
      <formula>OR($F$23-$H$23=0,NOT(I39))</formula>
    </cfRule>
  </conditionalFormatting>
  <conditionalFormatting sqref="B41:H41 B43:H43 B45:H45">
    <cfRule type="expression" dxfId="20" priority="17" stopIfTrue="1">
      <formula>$J$19-14=0</formula>
    </cfRule>
  </conditionalFormatting>
  <conditionalFormatting sqref="B42:H42">
    <cfRule type="expression" dxfId="19" priority="31" stopIfTrue="1">
      <formula>OR($F$24-$H$24=0,NOT(I41))</formula>
    </cfRule>
  </conditionalFormatting>
  <conditionalFormatting sqref="B44:H44">
    <cfRule type="expression" dxfId="18" priority="32" stopIfTrue="1">
      <formula>OR($F$25-$H$25=0,NOT(I43))</formula>
    </cfRule>
  </conditionalFormatting>
  <conditionalFormatting sqref="B53:H53">
    <cfRule type="expression" dxfId="17" priority="6" stopIfTrue="1">
      <formula>OR($B52-$D52=0,NOT(I52))</formula>
    </cfRule>
  </conditionalFormatting>
  <conditionalFormatting sqref="B55:H55">
    <cfRule type="expression" dxfId="16" priority="5" stopIfTrue="1">
      <formula>OR($B54-$D54=0,NOT(I54))</formula>
    </cfRule>
  </conditionalFormatting>
  <conditionalFormatting sqref="B57:H57">
    <cfRule type="expression" dxfId="15" priority="4" stopIfTrue="1">
      <formula>OR($B56-$D56=0,NOT(I56))</formula>
    </cfRule>
  </conditionalFormatting>
  <conditionalFormatting sqref="B59:H59">
    <cfRule type="expression" dxfId="14" priority="3" stopIfTrue="1">
      <formula>OR($B58-$D58=0,NOT(I58))</formula>
    </cfRule>
  </conditionalFormatting>
  <conditionalFormatting sqref="B61:H61">
    <cfRule type="expression" dxfId="13" priority="2" stopIfTrue="1">
      <formula>OR($B60-$D60=0,NOT(I60))</formula>
    </cfRule>
  </conditionalFormatting>
  <conditionalFormatting sqref="F19">
    <cfRule type="expression" dxfId="12" priority="19" stopIfTrue="1">
      <formula>$F$19-$H$19=1</formula>
    </cfRule>
  </conditionalFormatting>
  <conditionalFormatting sqref="F20">
    <cfRule type="expression" dxfId="11" priority="20" stopIfTrue="1">
      <formula>$F$20-$H$20=1</formula>
    </cfRule>
  </conditionalFormatting>
  <conditionalFormatting sqref="F21">
    <cfRule type="expression" dxfId="10" priority="21" stopIfTrue="1">
      <formula>$F$21-$H$21=1</formula>
    </cfRule>
  </conditionalFormatting>
  <conditionalFormatting sqref="F22">
    <cfRule type="expression" dxfId="9" priority="34" stopIfTrue="1">
      <formula>$F$22-$H$22=1</formula>
    </cfRule>
  </conditionalFormatting>
  <conditionalFormatting sqref="F23">
    <cfRule type="expression" dxfId="8" priority="22" stopIfTrue="1">
      <formula>$F$23-$H$23=1</formula>
    </cfRule>
  </conditionalFormatting>
  <conditionalFormatting sqref="F24">
    <cfRule type="expression" dxfId="7" priority="23" stopIfTrue="1">
      <formula>$F$24-$H$24=1</formula>
    </cfRule>
  </conditionalFormatting>
  <conditionalFormatting sqref="F25">
    <cfRule type="expression" dxfId="6" priority="25" stopIfTrue="1">
      <formula>$F$25-$H$25=1</formula>
    </cfRule>
  </conditionalFormatting>
  <conditionalFormatting sqref="F26:F27">
    <cfRule type="expression" dxfId="5" priority="7" stopIfTrue="1">
      <formula>$F$26-$H$26=1</formula>
    </cfRule>
  </conditionalFormatting>
  <conditionalFormatting sqref="G19:G27">
    <cfRule type="expression" dxfId="4" priority="8" stopIfTrue="1">
      <formula>$G$22-$I$22=1</formula>
    </cfRule>
  </conditionalFormatting>
  <conditionalFormatting sqref="H19:H20 H23:H24">
    <cfRule type="cellIs" dxfId="3" priority="11" stopIfTrue="1" operator="equal">
      <formula>6</formula>
    </cfRule>
  </conditionalFormatting>
  <conditionalFormatting sqref="I19:I24">
    <cfRule type="cellIs" dxfId="2" priority="13" stopIfTrue="1" operator="equal">
      <formula>11</formula>
    </cfRule>
  </conditionalFormatting>
  <conditionalFormatting sqref="J19:J24">
    <cfRule type="cellIs" dxfId="1" priority="12" stopIfTrue="1" operator="equal">
      <formula>15</formula>
    </cfRule>
  </conditionalFormatting>
  <conditionalFormatting sqref="B46:H46">
    <cfRule type="expression" dxfId="0" priority="1" stopIfTrue="1">
      <formula>OR($F$26-$H$26=0,NOT(I45))</formula>
    </cfRule>
  </conditionalFormatting>
  <hyperlinks>
    <hyperlink ref="B4" r:id="rId1" xr:uid="{00000000-0004-0000-02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6" max="16383" man="1"/>
    <brk id="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9525</xdr:colOff>
                    <xdr:row>30</xdr:row>
                    <xdr:rowOff>0</xdr:rowOff>
                  </from>
                  <to>
                    <xdr:col>7</xdr:col>
                    <xdr:colOff>219075</xdr:colOff>
                    <xdr:row>30</xdr:row>
                    <xdr:rowOff>209550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19050</xdr:colOff>
                    <xdr:row>32</xdr:row>
                    <xdr:rowOff>28575</xdr:rowOff>
                  </from>
                  <to>
                    <xdr:col>7</xdr:col>
                    <xdr:colOff>238125</xdr:colOff>
                    <xdr:row>32</xdr:row>
                    <xdr:rowOff>238125</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19050</xdr:colOff>
                    <xdr:row>34</xdr:row>
                    <xdr:rowOff>28575</xdr:rowOff>
                  </from>
                  <to>
                    <xdr:col>7</xdr:col>
                    <xdr:colOff>238125</xdr:colOff>
                    <xdr:row>34</xdr:row>
                    <xdr:rowOff>238125</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19050</xdr:colOff>
                    <xdr:row>36</xdr:row>
                    <xdr:rowOff>28575</xdr:rowOff>
                  </from>
                  <to>
                    <xdr:col>7</xdr:col>
                    <xdr:colOff>238125</xdr:colOff>
                    <xdr:row>36</xdr:row>
                    <xdr:rowOff>238125</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19050</xdr:colOff>
                    <xdr:row>38</xdr:row>
                    <xdr:rowOff>28575</xdr:rowOff>
                  </from>
                  <to>
                    <xdr:col>7</xdr:col>
                    <xdr:colOff>238125</xdr:colOff>
                    <xdr:row>38</xdr:row>
                    <xdr:rowOff>238125</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19050</xdr:colOff>
                    <xdr:row>40</xdr:row>
                    <xdr:rowOff>28575</xdr:rowOff>
                  </from>
                  <to>
                    <xdr:col>7</xdr:col>
                    <xdr:colOff>238125</xdr:colOff>
                    <xdr:row>40</xdr:row>
                    <xdr:rowOff>228600</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19050</xdr:colOff>
                    <xdr:row>42</xdr:row>
                    <xdr:rowOff>28575</xdr:rowOff>
                  </from>
                  <to>
                    <xdr:col>7</xdr:col>
                    <xdr:colOff>238125</xdr:colOff>
                    <xdr:row>42</xdr:row>
                    <xdr:rowOff>228600</xdr:rowOff>
                  </to>
                </anchor>
              </controlPr>
            </control>
          </mc:Choice>
        </mc:AlternateContent>
        <mc:AlternateContent xmlns:mc="http://schemas.openxmlformats.org/markup-compatibility/2006">
          <mc:Choice Requires="x14">
            <control shapeId="2119" r:id="rId12" name="Drop Down 71">
              <controlPr locked="0" defaultSize="0" autoLine="0" autoPict="0">
                <anchor moveWithCells="1">
                  <from>
                    <xdr:col>6</xdr:col>
                    <xdr:colOff>19050</xdr:colOff>
                    <xdr:row>14</xdr:row>
                    <xdr:rowOff>133350</xdr:rowOff>
                  </from>
                  <to>
                    <xdr:col>6</xdr:col>
                    <xdr:colOff>885825</xdr:colOff>
                    <xdr:row>14</xdr:row>
                    <xdr:rowOff>400050</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19050</xdr:colOff>
                    <xdr:row>44</xdr:row>
                    <xdr:rowOff>28575</xdr:rowOff>
                  </from>
                  <to>
                    <xdr:col>7</xdr:col>
                    <xdr:colOff>238125</xdr:colOff>
                    <xdr:row>44</xdr:row>
                    <xdr:rowOff>228600</xdr:rowOff>
                  </to>
                </anchor>
              </controlPr>
            </control>
          </mc:Choice>
        </mc:AlternateContent>
        <mc:AlternateContent xmlns:mc="http://schemas.openxmlformats.org/markup-compatibility/2006">
          <mc:Choice Requires="x14">
            <control shapeId="2124" r:id="rId14" name="Drop Down 76">
              <controlPr locked="0" defaultSize="0" autoLine="0" autoPict="0">
                <anchor moveWithCells="1">
                  <from>
                    <xdr:col>1</xdr:col>
                    <xdr:colOff>9525</xdr:colOff>
                    <xdr:row>49</xdr:row>
                    <xdr:rowOff>19050</xdr:rowOff>
                  </from>
                  <to>
                    <xdr:col>2</xdr:col>
                    <xdr:colOff>180975</xdr:colOff>
                    <xdr:row>50</xdr:row>
                    <xdr:rowOff>0</xdr:rowOff>
                  </to>
                </anchor>
              </controlPr>
            </control>
          </mc:Choice>
        </mc:AlternateContent>
        <mc:AlternateContent xmlns:mc="http://schemas.openxmlformats.org/markup-compatibility/2006">
          <mc:Choice Requires="x14">
            <control shapeId="2125" r:id="rId15" name="Drop Down 77">
              <controlPr locked="0" defaultSize="0" autoLine="0" autoPict="0">
                <anchor moveWithCells="1">
                  <from>
                    <xdr:col>1</xdr:col>
                    <xdr:colOff>28575</xdr:colOff>
                    <xdr:row>51</xdr:row>
                    <xdr:rowOff>19050</xdr:rowOff>
                  </from>
                  <to>
                    <xdr:col>6</xdr:col>
                    <xdr:colOff>0</xdr:colOff>
                    <xdr:row>52</xdr:row>
                    <xdr:rowOff>0</xdr:rowOff>
                  </to>
                </anchor>
              </controlPr>
            </control>
          </mc:Choice>
        </mc:AlternateContent>
        <mc:AlternateContent xmlns:mc="http://schemas.openxmlformats.org/markup-compatibility/2006">
          <mc:Choice Requires="x14">
            <control shapeId="2126" r:id="rId16" name="Drop Down 78">
              <controlPr locked="0" defaultSize="0" autoLine="0" autoPict="0">
                <anchor moveWithCells="1">
                  <from>
                    <xdr:col>1</xdr:col>
                    <xdr:colOff>28575</xdr:colOff>
                    <xdr:row>53</xdr:row>
                    <xdr:rowOff>19050</xdr:rowOff>
                  </from>
                  <to>
                    <xdr:col>6</xdr:col>
                    <xdr:colOff>0</xdr:colOff>
                    <xdr:row>54</xdr:row>
                    <xdr:rowOff>0</xdr:rowOff>
                  </to>
                </anchor>
              </controlPr>
            </control>
          </mc:Choice>
        </mc:AlternateContent>
        <mc:AlternateContent xmlns:mc="http://schemas.openxmlformats.org/markup-compatibility/2006">
          <mc:Choice Requires="x14">
            <control shapeId="2127" r:id="rId17" name="Drop Down 79">
              <controlPr locked="0" defaultSize="0" autoLine="0" autoPict="0">
                <anchor moveWithCells="1">
                  <from>
                    <xdr:col>1</xdr:col>
                    <xdr:colOff>28575</xdr:colOff>
                    <xdr:row>55</xdr:row>
                    <xdr:rowOff>19050</xdr:rowOff>
                  </from>
                  <to>
                    <xdr:col>6</xdr:col>
                    <xdr:colOff>0</xdr:colOff>
                    <xdr:row>56</xdr:row>
                    <xdr:rowOff>0</xdr:rowOff>
                  </to>
                </anchor>
              </controlPr>
            </control>
          </mc:Choice>
        </mc:AlternateContent>
        <mc:AlternateContent xmlns:mc="http://schemas.openxmlformats.org/markup-compatibility/2006">
          <mc:Choice Requires="x14">
            <control shapeId="2128" r:id="rId18" name="Drop Down 80">
              <controlPr locked="0" defaultSize="0" autoLine="0" autoPict="0">
                <anchor moveWithCells="1">
                  <from>
                    <xdr:col>1</xdr:col>
                    <xdr:colOff>28575</xdr:colOff>
                    <xdr:row>57</xdr:row>
                    <xdr:rowOff>9525</xdr:rowOff>
                  </from>
                  <to>
                    <xdr:col>6</xdr:col>
                    <xdr:colOff>0</xdr:colOff>
                    <xdr:row>58</xdr:row>
                    <xdr:rowOff>57150</xdr:rowOff>
                  </to>
                </anchor>
              </controlPr>
            </control>
          </mc:Choice>
        </mc:AlternateContent>
        <mc:AlternateContent xmlns:mc="http://schemas.openxmlformats.org/markup-compatibility/2006">
          <mc:Choice Requires="x14">
            <control shapeId="2129" r:id="rId19" name="Drop Down 81">
              <controlPr locked="0" defaultSize="0" autoLine="0" autoPict="0">
                <anchor moveWithCells="1">
                  <from>
                    <xdr:col>1</xdr:col>
                    <xdr:colOff>28575</xdr:colOff>
                    <xdr:row>59</xdr:row>
                    <xdr:rowOff>9525</xdr:rowOff>
                  </from>
                  <to>
                    <xdr:col>6</xdr:col>
                    <xdr:colOff>0</xdr:colOff>
                    <xdr:row>60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19</v>
      </c>
      <c r="H1" s="75">
        <f>COUNTA(A2:G38)</f>
        <v>0</v>
      </c>
    </row>
    <row r="2" spans="1:8" x14ac:dyDescent="0.45">
      <c r="A2" s="165"/>
      <c r="B2" s="165"/>
      <c r="C2" s="165"/>
      <c r="D2" s="165"/>
      <c r="E2" s="165"/>
      <c r="F2" s="165"/>
      <c r="G2" s="165"/>
    </row>
    <row r="3" spans="1:8" x14ac:dyDescent="0.45">
      <c r="A3" s="165"/>
      <c r="B3" s="165"/>
      <c r="C3" s="165"/>
      <c r="D3" s="165"/>
      <c r="E3" s="165"/>
      <c r="F3" s="165"/>
      <c r="G3" s="165"/>
    </row>
    <row r="4" spans="1:8" x14ac:dyDescent="0.45">
      <c r="A4" s="165"/>
      <c r="B4" s="165"/>
      <c r="C4" s="165"/>
      <c r="D4" s="165"/>
      <c r="E4" s="165"/>
      <c r="F4" s="165"/>
      <c r="G4" s="165"/>
    </row>
    <row r="5" spans="1:8" x14ac:dyDescent="0.45">
      <c r="A5" s="165"/>
      <c r="B5" s="165"/>
      <c r="C5" s="165"/>
      <c r="D5" s="165"/>
      <c r="E5" s="165"/>
      <c r="F5" s="165"/>
      <c r="G5" s="165"/>
    </row>
    <row r="6" spans="1:8" x14ac:dyDescent="0.45">
      <c r="A6" s="165"/>
      <c r="B6" s="165"/>
      <c r="C6" s="165"/>
      <c r="D6" s="165"/>
      <c r="E6" s="165"/>
      <c r="F6" s="165"/>
      <c r="G6" s="165"/>
    </row>
    <row r="7" spans="1:8" x14ac:dyDescent="0.45">
      <c r="A7" s="165"/>
      <c r="B7" s="165"/>
      <c r="C7" s="165"/>
      <c r="D7" s="165"/>
      <c r="E7" s="165"/>
      <c r="F7" s="165"/>
      <c r="G7" s="165"/>
    </row>
    <row r="8" spans="1:8" x14ac:dyDescent="0.45">
      <c r="A8" s="165"/>
      <c r="B8" s="165"/>
      <c r="C8" s="165"/>
      <c r="D8" s="165"/>
      <c r="E8" s="165"/>
      <c r="F8" s="165"/>
      <c r="G8" s="165"/>
    </row>
    <row r="9" spans="1:8" x14ac:dyDescent="0.45">
      <c r="A9" s="165"/>
      <c r="B9" s="165"/>
      <c r="C9" s="165"/>
      <c r="D9" s="165"/>
      <c r="E9" s="165"/>
      <c r="F9" s="165"/>
      <c r="G9" s="165"/>
    </row>
    <row r="10" spans="1:8" x14ac:dyDescent="0.45">
      <c r="A10" s="165"/>
      <c r="B10" s="165"/>
      <c r="C10" s="165"/>
      <c r="D10" s="165"/>
      <c r="E10" s="165"/>
      <c r="F10" s="165"/>
      <c r="G10" s="165"/>
    </row>
    <row r="11" spans="1:8" x14ac:dyDescent="0.45">
      <c r="A11" s="165"/>
      <c r="B11" s="165"/>
      <c r="C11" s="165"/>
      <c r="D11" s="165"/>
      <c r="E11" s="165"/>
      <c r="F11" s="165"/>
      <c r="G11" s="165"/>
    </row>
    <row r="12" spans="1:8" x14ac:dyDescent="0.45">
      <c r="A12" s="165"/>
      <c r="B12" s="165"/>
      <c r="C12" s="165"/>
      <c r="D12" s="165"/>
      <c r="E12" s="165"/>
      <c r="F12" s="165"/>
      <c r="G12" s="165"/>
    </row>
    <row r="13" spans="1:8" x14ac:dyDescent="0.45">
      <c r="A13" s="165"/>
      <c r="B13" s="165"/>
      <c r="C13" s="165"/>
      <c r="D13" s="165"/>
      <c r="E13" s="165"/>
      <c r="F13" s="165"/>
      <c r="G13" s="165"/>
    </row>
    <row r="14" spans="1:8" x14ac:dyDescent="0.45">
      <c r="A14" s="165"/>
      <c r="B14" s="165"/>
      <c r="C14" s="165"/>
      <c r="D14" s="165"/>
      <c r="E14" s="165"/>
      <c r="F14" s="165"/>
      <c r="G14" s="165"/>
    </row>
    <row r="15" spans="1:8" x14ac:dyDescent="0.45">
      <c r="A15" s="165"/>
      <c r="B15" s="165"/>
      <c r="C15" s="165"/>
      <c r="D15" s="165"/>
      <c r="E15" s="165"/>
      <c r="F15" s="165"/>
      <c r="G15" s="165"/>
    </row>
    <row r="16" spans="1:8" x14ac:dyDescent="0.45">
      <c r="A16" s="165"/>
      <c r="B16" s="165"/>
      <c r="C16" s="165"/>
      <c r="D16" s="165"/>
      <c r="E16" s="165"/>
      <c r="F16" s="165"/>
      <c r="G16" s="165"/>
    </row>
    <row r="17" spans="1:7" x14ac:dyDescent="0.45">
      <c r="A17" s="165"/>
      <c r="B17" s="165"/>
      <c r="C17" s="165"/>
      <c r="D17" s="165"/>
      <c r="E17" s="165"/>
      <c r="F17" s="165"/>
      <c r="G17" s="165"/>
    </row>
    <row r="18" spans="1:7" x14ac:dyDescent="0.45">
      <c r="A18" s="165"/>
      <c r="B18" s="165"/>
      <c r="C18" s="165"/>
      <c r="D18" s="165"/>
      <c r="E18" s="165"/>
      <c r="F18" s="165"/>
      <c r="G18" s="165"/>
    </row>
    <row r="19" spans="1:7" x14ac:dyDescent="0.45">
      <c r="A19" s="165"/>
      <c r="B19" s="165"/>
      <c r="C19" s="165"/>
      <c r="D19" s="165"/>
      <c r="E19" s="165"/>
      <c r="F19" s="165"/>
      <c r="G19" s="165"/>
    </row>
    <row r="20" spans="1:7" x14ac:dyDescent="0.45">
      <c r="A20" s="165"/>
      <c r="B20" s="165"/>
      <c r="C20" s="165"/>
      <c r="D20" s="165"/>
      <c r="E20" s="165"/>
      <c r="F20" s="165"/>
      <c r="G20" s="165"/>
    </row>
    <row r="21" spans="1:7" x14ac:dyDescent="0.45">
      <c r="A21" s="165"/>
      <c r="B21" s="165"/>
      <c r="C21" s="165"/>
      <c r="D21" s="165"/>
      <c r="E21" s="165"/>
      <c r="F21" s="165"/>
      <c r="G21" s="165"/>
    </row>
    <row r="22" spans="1:7" x14ac:dyDescent="0.45">
      <c r="A22" s="165"/>
      <c r="B22" s="165"/>
      <c r="C22" s="165"/>
      <c r="D22" s="165"/>
      <c r="E22" s="165"/>
      <c r="F22" s="165"/>
      <c r="G22" s="165"/>
    </row>
    <row r="23" spans="1:7" x14ac:dyDescent="0.45">
      <c r="A23" s="165"/>
      <c r="B23" s="165"/>
      <c r="C23" s="165"/>
      <c r="D23" s="165"/>
      <c r="E23" s="165"/>
      <c r="F23" s="165"/>
      <c r="G23" s="165"/>
    </row>
    <row r="24" spans="1:7" x14ac:dyDescent="0.45">
      <c r="A24" s="165"/>
      <c r="B24" s="165"/>
      <c r="C24" s="165"/>
      <c r="D24" s="165"/>
      <c r="E24" s="165"/>
      <c r="F24" s="165"/>
      <c r="G24" s="165"/>
    </row>
    <row r="25" spans="1:7" x14ac:dyDescent="0.45">
      <c r="A25" s="165"/>
      <c r="B25" s="165"/>
      <c r="C25" s="165"/>
      <c r="D25" s="165"/>
      <c r="E25" s="165"/>
      <c r="F25" s="165"/>
      <c r="G25" s="165"/>
    </row>
    <row r="26" spans="1:7" x14ac:dyDescent="0.45">
      <c r="A26" s="165"/>
      <c r="B26" s="165"/>
      <c r="C26" s="165"/>
      <c r="D26" s="165"/>
      <c r="E26" s="165"/>
      <c r="F26" s="165"/>
      <c r="G26" s="165"/>
    </row>
    <row r="27" spans="1:7" x14ac:dyDescent="0.45">
      <c r="A27" s="165"/>
      <c r="B27" s="165"/>
      <c r="C27" s="165"/>
      <c r="D27" s="165"/>
      <c r="E27" s="165"/>
      <c r="F27" s="165"/>
      <c r="G27" s="165"/>
    </row>
    <row r="28" spans="1:7" x14ac:dyDescent="0.45">
      <c r="A28" s="165"/>
      <c r="B28" s="165"/>
      <c r="C28" s="165"/>
      <c r="D28" s="165"/>
      <c r="E28" s="165"/>
      <c r="F28" s="165"/>
      <c r="G28" s="165"/>
    </row>
    <row r="29" spans="1:7" x14ac:dyDescent="0.45">
      <c r="A29" s="165"/>
      <c r="B29" s="165"/>
      <c r="C29" s="165"/>
      <c r="D29" s="165"/>
      <c r="E29" s="165"/>
      <c r="F29" s="165"/>
      <c r="G29" s="165"/>
    </row>
    <row r="30" spans="1:7" x14ac:dyDescent="0.45">
      <c r="A30" s="165"/>
      <c r="B30" s="165"/>
      <c r="C30" s="165"/>
      <c r="D30" s="165"/>
      <c r="E30" s="165"/>
      <c r="F30" s="165"/>
      <c r="G30" s="165"/>
    </row>
    <row r="31" spans="1:7" x14ac:dyDescent="0.45">
      <c r="A31" s="165"/>
      <c r="B31" s="165"/>
      <c r="C31" s="165"/>
      <c r="D31" s="165"/>
      <c r="E31" s="165"/>
      <c r="F31" s="165"/>
      <c r="G31" s="165"/>
    </row>
    <row r="32" spans="1:7" x14ac:dyDescent="0.45">
      <c r="A32" s="165"/>
      <c r="B32" s="165"/>
      <c r="C32" s="165"/>
      <c r="D32" s="165"/>
      <c r="E32" s="165"/>
      <c r="F32" s="165"/>
      <c r="G32" s="165"/>
    </row>
    <row r="33" spans="1:7" x14ac:dyDescent="0.45">
      <c r="A33" s="165"/>
      <c r="B33" s="165"/>
      <c r="C33" s="165"/>
      <c r="D33" s="165"/>
      <c r="E33" s="165"/>
      <c r="F33" s="165"/>
      <c r="G33" s="165"/>
    </row>
    <row r="34" spans="1:7" x14ac:dyDescent="0.45">
      <c r="A34" s="165"/>
      <c r="B34" s="165"/>
      <c r="C34" s="165"/>
      <c r="D34" s="165"/>
      <c r="E34" s="165"/>
      <c r="F34" s="165"/>
      <c r="G34" s="165"/>
    </row>
    <row r="35" spans="1:7" x14ac:dyDescent="0.45">
      <c r="A35" s="165"/>
      <c r="B35" s="165"/>
      <c r="C35" s="165"/>
      <c r="D35" s="165"/>
      <c r="E35" s="165"/>
      <c r="F35" s="165"/>
      <c r="G35" s="165"/>
    </row>
    <row r="36" spans="1:7" x14ac:dyDescent="0.45">
      <c r="A36" s="165"/>
      <c r="B36" s="165"/>
      <c r="C36" s="165"/>
      <c r="D36" s="165"/>
      <c r="E36" s="165"/>
      <c r="F36" s="165"/>
      <c r="G36" s="165"/>
    </row>
    <row r="37" spans="1:7" x14ac:dyDescent="0.45">
      <c r="A37" s="165"/>
      <c r="B37" s="165"/>
      <c r="C37" s="165"/>
      <c r="D37" s="165"/>
      <c r="E37" s="165"/>
      <c r="F37" s="165"/>
      <c r="G37" s="165"/>
    </row>
    <row r="38" spans="1:7" x14ac:dyDescent="0.45">
      <c r="A38" s="165"/>
      <c r="B38" s="165"/>
      <c r="C38" s="165"/>
      <c r="D38" s="165"/>
      <c r="E38" s="165"/>
      <c r="F38" s="165"/>
      <c r="G38" s="165"/>
    </row>
  </sheetData>
  <sheetProtection algorithmName="SHA-512" hashValue="xKxjsLM77KqfnWWA+dFUXErtrd9qTc6n5x41BjuxxVhrmtTyowgSLF8qw30163g4RMsA1MBoCad0IHmoknKW7w==" saltValue="8q+KV3gl7IZELI1g13EUtg=="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753BC-9B09-47C4-A85D-41D3949658D0}">
  <dimension ref="A1:D84"/>
  <sheetViews>
    <sheetView workbookViewId="0">
      <pane xSplit="1" ySplit="1" topLeftCell="B2" activePane="bottomRight" state="frozen"/>
      <selection activeCell="A2" sqref="A2:G2"/>
      <selection pane="topRight" activeCell="A2" sqref="A2:G2"/>
      <selection pane="bottomLeft" activeCell="A2" sqref="A2:G2"/>
      <selection pane="bottomRight" activeCell="A2" sqref="A2:G2"/>
    </sheetView>
  </sheetViews>
  <sheetFormatPr baseColWidth="10" defaultColWidth="11.5" defaultRowHeight="13.9" x14ac:dyDescent="0.4"/>
  <cols>
    <col min="1" max="1" width="16.42578125" style="79" bestFit="1" customWidth="1"/>
    <col min="2" max="2" width="54.42578125" style="79" bestFit="1" customWidth="1"/>
    <col min="3" max="4" width="6.640625" style="81" customWidth="1"/>
    <col min="5" max="16384" width="11.5" style="79"/>
  </cols>
  <sheetData>
    <row r="1" spans="1:4" x14ac:dyDescent="0.4">
      <c r="A1" s="79" t="s">
        <v>205</v>
      </c>
      <c r="B1" s="79" t="s">
        <v>206</v>
      </c>
      <c r="D1" s="81" t="s">
        <v>206</v>
      </c>
    </row>
    <row r="2" spans="1:4" x14ac:dyDescent="0.4">
      <c r="A2" s="80" t="s">
        <v>207</v>
      </c>
      <c r="B2" s="82">
        <v>8</v>
      </c>
      <c r="C2" s="83"/>
      <c r="D2" s="81">
        <f>MAX(A3:A10)-1</f>
        <v>7</v>
      </c>
    </row>
    <row r="3" spans="1:4" x14ac:dyDescent="0.4">
      <c r="A3" s="79">
        <v>1</v>
      </c>
      <c r="B3" s="79" t="s">
        <v>208</v>
      </c>
    </row>
    <row r="4" spans="1:4" x14ac:dyDescent="0.4">
      <c r="A4" s="79">
        <v>2</v>
      </c>
      <c r="B4" s="79" t="s">
        <v>209</v>
      </c>
    </row>
    <row r="5" spans="1:4" x14ac:dyDescent="0.4">
      <c r="A5" s="79">
        <v>3</v>
      </c>
      <c r="B5" s="79" t="s">
        <v>210</v>
      </c>
    </row>
    <row r="6" spans="1:4" x14ac:dyDescent="0.4">
      <c r="A6" s="79">
        <v>4</v>
      </c>
      <c r="B6" s="79" t="s">
        <v>211</v>
      </c>
    </row>
    <row r="7" spans="1:4" x14ac:dyDescent="0.4">
      <c r="A7" s="79">
        <v>5</v>
      </c>
      <c r="B7" s="79" t="s">
        <v>212</v>
      </c>
    </row>
    <row r="8" spans="1:4" x14ac:dyDescent="0.4">
      <c r="A8" s="79">
        <v>6</v>
      </c>
      <c r="B8" s="79" t="s">
        <v>213</v>
      </c>
    </row>
    <row r="9" spans="1:4" x14ac:dyDescent="0.4">
      <c r="A9" s="79">
        <v>7</v>
      </c>
      <c r="B9" s="79" t="s">
        <v>214</v>
      </c>
    </row>
    <row r="10" spans="1:4" x14ac:dyDescent="0.4">
      <c r="A10" s="79">
        <v>8</v>
      </c>
    </row>
    <row r="13" spans="1:4" x14ac:dyDescent="0.4">
      <c r="A13" s="80" t="s">
        <v>215</v>
      </c>
      <c r="B13" s="82">
        <v>13</v>
      </c>
      <c r="C13" s="83"/>
      <c r="D13" s="81">
        <f>MAX(A14:A26)-1</f>
        <v>12</v>
      </c>
    </row>
    <row r="14" spans="1:4" x14ac:dyDescent="0.4">
      <c r="A14" s="79">
        <v>1</v>
      </c>
      <c r="B14" s="79" t="s">
        <v>216</v>
      </c>
    </row>
    <row r="15" spans="1:4" x14ac:dyDescent="0.4">
      <c r="A15" s="79">
        <v>2</v>
      </c>
      <c r="B15" s="79" t="s">
        <v>217</v>
      </c>
    </row>
    <row r="16" spans="1:4" x14ac:dyDescent="0.4">
      <c r="A16" s="79">
        <v>3</v>
      </c>
      <c r="B16" s="79" t="s">
        <v>218</v>
      </c>
    </row>
    <row r="17" spans="1:4" x14ac:dyDescent="0.4">
      <c r="A17" s="79">
        <v>4</v>
      </c>
      <c r="B17" s="79" t="s">
        <v>219</v>
      </c>
    </row>
    <row r="18" spans="1:4" x14ac:dyDescent="0.4">
      <c r="A18" s="79">
        <v>5</v>
      </c>
      <c r="B18" s="79" t="s">
        <v>220</v>
      </c>
    </row>
    <row r="19" spans="1:4" x14ac:dyDescent="0.4">
      <c r="A19" s="79">
        <v>6</v>
      </c>
      <c r="B19" s="79" t="s">
        <v>221</v>
      </c>
    </row>
    <row r="20" spans="1:4" x14ac:dyDescent="0.4">
      <c r="A20" s="79">
        <v>7</v>
      </c>
      <c r="B20" s="79" t="s">
        <v>222</v>
      </c>
    </row>
    <row r="21" spans="1:4" x14ac:dyDescent="0.4">
      <c r="A21" s="79">
        <v>8</v>
      </c>
      <c r="B21" s="79" t="s">
        <v>223</v>
      </c>
    </row>
    <row r="22" spans="1:4" x14ac:dyDescent="0.4">
      <c r="A22" s="79">
        <v>9</v>
      </c>
      <c r="B22" s="79" t="s">
        <v>224</v>
      </c>
    </row>
    <row r="23" spans="1:4" x14ac:dyDescent="0.4">
      <c r="A23" s="79">
        <v>10</v>
      </c>
      <c r="B23" s="79" t="s">
        <v>225</v>
      </c>
    </row>
    <row r="24" spans="1:4" x14ac:dyDescent="0.4">
      <c r="A24" s="79">
        <v>11</v>
      </c>
      <c r="B24" s="79" t="s">
        <v>226</v>
      </c>
    </row>
    <row r="25" spans="1:4" x14ac:dyDescent="0.4">
      <c r="A25" s="79">
        <v>12</v>
      </c>
      <c r="B25" s="79" t="s">
        <v>227</v>
      </c>
    </row>
    <row r="26" spans="1:4" x14ac:dyDescent="0.4">
      <c r="A26" s="79">
        <v>13</v>
      </c>
    </row>
    <row r="29" spans="1:4" x14ac:dyDescent="0.4">
      <c r="A29" s="79" t="s">
        <v>228</v>
      </c>
      <c r="B29" s="82">
        <v>8</v>
      </c>
      <c r="C29" s="83"/>
      <c r="D29" s="83">
        <f>MAX(A30:A37)-1</f>
        <v>7</v>
      </c>
    </row>
    <row r="30" spans="1:4" x14ac:dyDescent="0.4">
      <c r="A30" s="79">
        <v>1</v>
      </c>
      <c r="B30" s="79" t="s">
        <v>229</v>
      </c>
    </row>
    <row r="31" spans="1:4" ht="16.149999999999999" x14ac:dyDescent="0.55000000000000004">
      <c r="A31" s="79">
        <v>2</v>
      </c>
      <c r="B31" s="79" t="s">
        <v>230</v>
      </c>
    </row>
    <row r="32" spans="1:4" ht="16.149999999999999" x14ac:dyDescent="0.55000000000000004">
      <c r="A32" s="79">
        <v>3</v>
      </c>
      <c r="B32" s="79" t="s">
        <v>231</v>
      </c>
    </row>
    <row r="33" spans="1:4" x14ac:dyDescent="0.4">
      <c r="A33" s="79">
        <v>4</v>
      </c>
      <c r="B33" s="79" t="s">
        <v>232</v>
      </c>
    </row>
    <row r="34" spans="1:4" ht="16.149999999999999" x14ac:dyDescent="0.55000000000000004">
      <c r="A34" s="79">
        <v>5</v>
      </c>
      <c r="B34" s="79" t="s">
        <v>233</v>
      </c>
    </row>
    <row r="35" spans="1:4" ht="16.149999999999999" x14ac:dyDescent="0.55000000000000004">
      <c r="A35" s="79">
        <v>6</v>
      </c>
      <c r="B35" s="79" t="s">
        <v>234</v>
      </c>
    </row>
    <row r="36" spans="1:4" x14ac:dyDescent="0.4">
      <c r="A36" s="79">
        <v>7</v>
      </c>
      <c r="B36" s="79" t="s">
        <v>235</v>
      </c>
    </row>
    <row r="37" spans="1:4" x14ac:dyDescent="0.4">
      <c r="A37" s="79">
        <v>8</v>
      </c>
    </row>
    <row r="40" spans="1:4" x14ac:dyDescent="0.4">
      <c r="A40" s="79" t="s">
        <v>236</v>
      </c>
      <c r="B40" s="82">
        <v>4</v>
      </c>
      <c r="C40" s="83"/>
      <c r="D40" s="81">
        <f>MAX(A41:A44)-1</f>
        <v>3</v>
      </c>
    </row>
    <row r="41" spans="1:4" ht="16.149999999999999" x14ac:dyDescent="0.55000000000000004">
      <c r="A41" s="79">
        <v>1</v>
      </c>
      <c r="B41" s="79" t="s">
        <v>237</v>
      </c>
    </row>
    <row r="42" spans="1:4" x14ac:dyDescent="0.4">
      <c r="A42" s="79">
        <v>2</v>
      </c>
      <c r="B42" s="79" t="s">
        <v>238</v>
      </c>
    </row>
    <row r="43" spans="1:4" x14ac:dyDescent="0.4">
      <c r="A43" s="79">
        <v>3</v>
      </c>
      <c r="B43" s="79" t="s">
        <v>239</v>
      </c>
    </row>
    <row r="44" spans="1:4" x14ac:dyDescent="0.4">
      <c r="A44" s="79">
        <v>4</v>
      </c>
    </row>
    <row r="47" spans="1:4" x14ac:dyDescent="0.4">
      <c r="A47" s="80" t="s">
        <v>240</v>
      </c>
      <c r="B47" s="82">
        <v>11</v>
      </c>
      <c r="C47" s="83"/>
      <c r="D47" s="81">
        <f>MAX(A48:A58)-1</f>
        <v>10</v>
      </c>
    </row>
    <row r="48" spans="1:4" x14ac:dyDescent="0.4">
      <c r="A48" s="79">
        <v>1</v>
      </c>
      <c r="B48" s="79" t="s">
        <v>241</v>
      </c>
    </row>
    <row r="49" spans="1:4" x14ac:dyDescent="0.4">
      <c r="A49" s="79">
        <v>2</v>
      </c>
      <c r="B49" s="79" t="s">
        <v>242</v>
      </c>
    </row>
    <row r="50" spans="1:4" x14ac:dyDescent="0.4">
      <c r="A50" s="79">
        <v>3</v>
      </c>
      <c r="B50" s="79" t="s">
        <v>243</v>
      </c>
    </row>
    <row r="51" spans="1:4" x14ac:dyDescent="0.4">
      <c r="A51" s="79">
        <v>4</v>
      </c>
      <c r="B51" s="79" t="s">
        <v>244</v>
      </c>
    </row>
    <row r="52" spans="1:4" x14ac:dyDescent="0.4">
      <c r="A52" s="79">
        <v>5</v>
      </c>
      <c r="B52" s="79" t="s">
        <v>245</v>
      </c>
    </row>
    <row r="53" spans="1:4" x14ac:dyDescent="0.4">
      <c r="A53" s="79">
        <v>6</v>
      </c>
      <c r="B53" s="79" t="s">
        <v>246</v>
      </c>
    </row>
    <row r="54" spans="1:4" x14ac:dyDescent="0.4">
      <c r="A54" s="79">
        <v>7</v>
      </c>
      <c r="B54" s="79" t="s">
        <v>247</v>
      </c>
    </row>
    <row r="55" spans="1:4" x14ac:dyDescent="0.4">
      <c r="A55" s="79">
        <v>8</v>
      </c>
      <c r="B55" s="79" t="s">
        <v>248</v>
      </c>
    </row>
    <row r="56" spans="1:4" x14ac:dyDescent="0.4">
      <c r="A56" s="79">
        <v>9</v>
      </c>
      <c r="B56" s="79" t="s">
        <v>249</v>
      </c>
    </row>
    <row r="57" spans="1:4" x14ac:dyDescent="0.4">
      <c r="A57" s="79">
        <v>10</v>
      </c>
      <c r="B57" s="79" t="s">
        <v>6</v>
      </c>
    </row>
    <row r="58" spans="1:4" x14ac:dyDescent="0.4">
      <c r="A58" s="79">
        <v>11</v>
      </c>
    </row>
    <row r="61" spans="1:4" x14ac:dyDescent="0.4">
      <c r="A61" s="79" t="s">
        <v>250</v>
      </c>
      <c r="B61" s="82">
        <v>25</v>
      </c>
      <c r="C61" s="83"/>
      <c r="D61" s="81">
        <f>MAX(A62:A84)-1</f>
        <v>22</v>
      </c>
    </row>
    <row r="62" spans="1:4" x14ac:dyDescent="0.4">
      <c r="A62" s="79">
        <v>1</v>
      </c>
      <c r="B62" s="35" t="s">
        <v>298</v>
      </c>
      <c r="C62" s="81" t="s">
        <v>31</v>
      </c>
    </row>
    <row r="63" spans="1:4" x14ac:dyDescent="0.4">
      <c r="A63" s="79">
        <v>2</v>
      </c>
      <c r="B63" s="35" t="s">
        <v>252</v>
      </c>
      <c r="C63" s="81" t="s">
        <v>31</v>
      </c>
    </row>
    <row r="64" spans="1:4" x14ac:dyDescent="0.4">
      <c r="A64" s="79">
        <v>3</v>
      </c>
      <c r="B64" s="35" t="s">
        <v>251</v>
      </c>
      <c r="C64" s="81" t="s">
        <v>31</v>
      </c>
    </row>
    <row r="65" spans="1:3" x14ac:dyDescent="0.4">
      <c r="A65" s="79">
        <v>4</v>
      </c>
      <c r="B65" s="35" t="s">
        <v>299</v>
      </c>
    </row>
    <row r="66" spans="1:3" x14ac:dyDescent="0.4">
      <c r="A66" s="79">
        <v>5</v>
      </c>
      <c r="B66" s="35" t="s">
        <v>300</v>
      </c>
      <c r="C66" s="81" t="s">
        <v>31</v>
      </c>
    </row>
    <row r="67" spans="1:3" x14ac:dyDescent="0.4">
      <c r="A67" s="79">
        <v>6</v>
      </c>
      <c r="B67" s="35" t="s">
        <v>301</v>
      </c>
      <c r="C67" s="81" t="s">
        <v>31</v>
      </c>
    </row>
    <row r="68" spans="1:3" x14ac:dyDescent="0.4">
      <c r="A68" s="79">
        <v>7</v>
      </c>
      <c r="B68" s="35" t="s">
        <v>253</v>
      </c>
    </row>
    <row r="69" spans="1:3" x14ac:dyDescent="0.4">
      <c r="A69" s="79">
        <v>8</v>
      </c>
      <c r="B69" s="35" t="s">
        <v>254</v>
      </c>
    </row>
    <row r="70" spans="1:3" x14ac:dyDescent="0.4">
      <c r="A70" s="79">
        <v>9</v>
      </c>
      <c r="B70" s="35" t="s">
        <v>302</v>
      </c>
    </row>
    <row r="71" spans="1:3" x14ac:dyDescent="0.4">
      <c r="A71" s="79">
        <v>10</v>
      </c>
      <c r="B71" s="35" t="s">
        <v>303</v>
      </c>
    </row>
    <row r="72" spans="1:3" x14ac:dyDescent="0.4">
      <c r="A72" s="79">
        <v>11</v>
      </c>
      <c r="B72" s="35" t="s">
        <v>304</v>
      </c>
    </row>
    <row r="73" spans="1:3" x14ac:dyDescent="0.4">
      <c r="A73" s="79">
        <v>12</v>
      </c>
      <c r="B73" s="35" t="s">
        <v>305</v>
      </c>
    </row>
    <row r="74" spans="1:3" x14ac:dyDescent="0.4">
      <c r="A74" s="79">
        <v>13</v>
      </c>
      <c r="B74" s="35" t="s">
        <v>306</v>
      </c>
    </row>
    <row r="75" spans="1:3" x14ac:dyDescent="0.4">
      <c r="A75" s="79">
        <v>14</v>
      </c>
      <c r="B75" s="35" t="s">
        <v>307</v>
      </c>
    </row>
    <row r="76" spans="1:3" x14ac:dyDescent="0.4">
      <c r="A76" s="79">
        <v>15</v>
      </c>
      <c r="B76" s="35" t="s">
        <v>308</v>
      </c>
    </row>
    <row r="77" spans="1:3" x14ac:dyDescent="0.4">
      <c r="A77" s="79">
        <v>16</v>
      </c>
      <c r="B77" s="35" t="s">
        <v>309</v>
      </c>
    </row>
    <row r="78" spans="1:3" x14ac:dyDescent="0.4">
      <c r="A78" s="79">
        <v>17</v>
      </c>
      <c r="B78" s="35" t="s">
        <v>310</v>
      </c>
    </row>
    <row r="79" spans="1:3" x14ac:dyDescent="0.4">
      <c r="A79" s="79">
        <v>18</v>
      </c>
      <c r="B79" t="s">
        <v>256</v>
      </c>
      <c r="C79" s="81" t="s">
        <v>31</v>
      </c>
    </row>
    <row r="80" spans="1:3" x14ac:dyDescent="0.4">
      <c r="A80" s="79">
        <v>19</v>
      </c>
      <c r="B80" t="s">
        <v>255</v>
      </c>
    </row>
    <row r="81" spans="1:2" x14ac:dyDescent="0.4">
      <c r="A81" s="79">
        <v>20</v>
      </c>
      <c r="B81" s="35" t="s">
        <v>257</v>
      </c>
    </row>
    <row r="82" spans="1:2" x14ac:dyDescent="0.4">
      <c r="A82" s="79">
        <v>21</v>
      </c>
      <c r="B82" s="35" t="s">
        <v>311</v>
      </c>
    </row>
    <row r="83" spans="1:2" x14ac:dyDescent="0.4">
      <c r="A83" s="79">
        <v>22</v>
      </c>
      <c r="B83" t="s">
        <v>6</v>
      </c>
    </row>
    <row r="84" spans="1:2" x14ac:dyDescent="0.4">
      <c r="A84" s="79">
        <v>23</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8"/>
  <sheetViews>
    <sheetView workbookViewId="0">
      <selection activeCell="A2" sqref="A2:G2"/>
    </sheetView>
  </sheetViews>
  <sheetFormatPr baseColWidth="10" defaultColWidth="11.42578125" defaultRowHeight="13.15" x14ac:dyDescent="0.4"/>
  <cols>
    <col min="1" max="1" width="13.140625" style="33" customWidth="1"/>
    <col min="2" max="2" width="55.140625" style="33" customWidth="1"/>
    <col min="3" max="16384" width="11.42578125" style="33"/>
  </cols>
  <sheetData>
    <row r="1" spans="1:3" ht="13.5" thickBot="1" x14ac:dyDescent="0.45">
      <c r="A1" s="59" t="s">
        <v>58</v>
      </c>
      <c r="B1" s="60">
        <v>22</v>
      </c>
      <c r="C1" s="59">
        <f>MAX($A$3:$A$24)-1</f>
        <v>21</v>
      </c>
    </row>
    <row r="2" spans="1:3" ht="13.5" thickTop="1" x14ac:dyDescent="0.4">
      <c r="A2" s="61"/>
      <c r="B2" s="62" t="s">
        <v>28</v>
      </c>
      <c r="C2" s="59" t="s">
        <v>30</v>
      </c>
    </row>
    <row r="3" spans="1:3" x14ac:dyDescent="0.4">
      <c r="A3" s="63">
        <v>1</v>
      </c>
      <c r="B3" s="64" t="s">
        <v>117</v>
      </c>
      <c r="C3" s="50"/>
    </row>
    <row r="4" spans="1:3" ht="26.25" x14ac:dyDescent="0.4">
      <c r="A4" s="63">
        <v>2</v>
      </c>
      <c r="B4" s="25" t="s">
        <v>118</v>
      </c>
      <c r="C4" s="14" t="s">
        <v>31</v>
      </c>
    </row>
    <row r="5" spans="1:3" x14ac:dyDescent="0.4">
      <c r="A5" s="63">
        <v>3</v>
      </c>
      <c r="B5" s="25" t="s">
        <v>119</v>
      </c>
      <c r="C5" s="14"/>
    </row>
    <row r="6" spans="1:3" ht="26.25" x14ac:dyDescent="0.4">
      <c r="A6" s="63">
        <v>4</v>
      </c>
      <c r="B6" s="25" t="s">
        <v>120</v>
      </c>
      <c r="C6" s="14" t="s">
        <v>31</v>
      </c>
    </row>
    <row r="7" spans="1:3" x14ac:dyDescent="0.4">
      <c r="A7" s="63">
        <v>5</v>
      </c>
      <c r="B7" s="25" t="s">
        <v>151</v>
      </c>
      <c r="C7" s="14"/>
    </row>
    <row r="8" spans="1:3" x14ac:dyDescent="0.4">
      <c r="A8" s="63">
        <v>6</v>
      </c>
      <c r="B8" s="25" t="s">
        <v>152</v>
      </c>
      <c r="C8" s="14" t="s">
        <v>31</v>
      </c>
    </row>
    <row r="9" spans="1:3" x14ac:dyDescent="0.4">
      <c r="A9" s="63">
        <v>7</v>
      </c>
      <c r="B9" s="25" t="s">
        <v>121</v>
      </c>
      <c r="C9" s="14"/>
    </row>
    <row r="10" spans="1:3" x14ac:dyDescent="0.4">
      <c r="A10" s="63">
        <v>8</v>
      </c>
      <c r="B10" s="63" t="s">
        <v>122</v>
      </c>
      <c r="C10" s="14" t="s">
        <v>31</v>
      </c>
    </row>
    <row r="11" spans="1:3" x14ac:dyDescent="0.4">
      <c r="A11" s="63">
        <v>9</v>
      </c>
      <c r="B11" s="25" t="s">
        <v>285</v>
      </c>
      <c r="C11" s="14"/>
    </row>
    <row r="12" spans="1:3" ht="26.25" x14ac:dyDescent="0.4">
      <c r="A12" s="63">
        <v>10</v>
      </c>
      <c r="B12" s="25" t="s">
        <v>286</v>
      </c>
      <c r="C12" s="14" t="s">
        <v>31</v>
      </c>
    </row>
    <row r="13" spans="1:3" x14ac:dyDescent="0.4">
      <c r="A13" s="63">
        <v>11</v>
      </c>
      <c r="B13" s="25" t="s">
        <v>123</v>
      </c>
      <c r="C13" s="14"/>
    </row>
    <row r="14" spans="1:3" x14ac:dyDescent="0.4">
      <c r="A14" s="63">
        <v>12</v>
      </c>
      <c r="B14" s="25" t="s">
        <v>92</v>
      </c>
      <c r="C14" s="14"/>
    </row>
    <row r="15" spans="1:3" x14ac:dyDescent="0.4">
      <c r="A15" s="63">
        <v>13</v>
      </c>
      <c r="B15" s="25" t="s">
        <v>124</v>
      </c>
      <c r="C15" s="14"/>
    </row>
    <row r="16" spans="1:3" x14ac:dyDescent="0.4">
      <c r="A16" s="63">
        <v>14</v>
      </c>
      <c r="B16" s="25" t="s">
        <v>125</v>
      </c>
      <c r="C16" s="14"/>
    </row>
    <row r="17" spans="1:3" x14ac:dyDescent="0.4">
      <c r="A17" s="63">
        <v>15</v>
      </c>
      <c r="B17" s="25" t="s">
        <v>126</v>
      </c>
      <c r="C17" s="14"/>
    </row>
    <row r="18" spans="1:3" ht="26.25" x14ac:dyDescent="0.4">
      <c r="A18" s="63">
        <v>16</v>
      </c>
      <c r="B18" s="25" t="s">
        <v>131</v>
      </c>
      <c r="C18" s="14"/>
    </row>
    <row r="19" spans="1:3" x14ac:dyDescent="0.4">
      <c r="A19" s="63">
        <v>17</v>
      </c>
      <c r="B19" s="25" t="s">
        <v>132</v>
      </c>
      <c r="C19" s="14"/>
    </row>
    <row r="20" spans="1:3" x14ac:dyDescent="0.4">
      <c r="A20" s="63">
        <v>18</v>
      </c>
      <c r="B20" s="25" t="s">
        <v>138</v>
      </c>
      <c r="C20" s="14"/>
    </row>
    <row r="21" spans="1:3" x14ac:dyDescent="0.4">
      <c r="A21" s="63">
        <v>19</v>
      </c>
      <c r="B21" s="25" t="s">
        <v>146</v>
      </c>
      <c r="C21" s="14"/>
    </row>
    <row r="22" spans="1:3" x14ac:dyDescent="0.4">
      <c r="A22" s="63">
        <v>20</v>
      </c>
      <c r="B22" s="25" t="s">
        <v>263</v>
      </c>
      <c r="C22" s="14"/>
    </row>
    <row r="23" spans="1:3" x14ac:dyDescent="0.4">
      <c r="A23" s="63">
        <v>21</v>
      </c>
      <c r="B23" s="63" t="s">
        <v>6</v>
      </c>
      <c r="C23" s="50"/>
    </row>
    <row r="24" spans="1:3" x14ac:dyDescent="0.4">
      <c r="A24" s="63">
        <v>22</v>
      </c>
      <c r="B24" s="59"/>
      <c r="C24" s="59"/>
    </row>
    <row r="28" spans="1:3" x14ac:dyDescent="0.4">
      <c r="B28" s="59" t="s">
        <v>127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workbookViewId="0">
      <selection activeCell="A2" sqref="A2:G2"/>
    </sheetView>
  </sheetViews>
  <sheetFormatPr baseColWidth="10" defaultColWidth="11.42578125" defaultRowHeight="13.15" x14ac:dyDescent="0.4"/>
  <cols>
    <col min="1" max="1" width="13.140625" style="33" customWidth="1"/>
    <col min="2" max="2" width="55.140625" style="33" customWidth="1"/>
    <col min="3" max="16384" width="11.42578125" style="33"/>
  </cols>
  <sheetData>
    <row r="1" spans="1:3" ht="14.25" thickBot="1" x14ac:dyDescent="0.45">
      <c r="A1" s="42" t="s">
        <v>74</v>
      </c>
      <c r="B1" s="53">
        <v>17</v>
      </c>
      <c r="C1" s="42">
        <f>MAX($A$3:$A$19)-1</f>
        <v>16</v>
      </c>
    </row>
    <row r="2" spans="1:3" ht="14.25" thickTop="1" x14ac:dyDescent="0.4">
      <c r="A2" s="58" t="s">
        <v>27</v>
      </c>
      <c r="B2" s="54" t="s">
        <v>28</v>
      </c>
      <c r="C2" s="42" t="s">
        <v>29</v>
      </c>
    </row>
    <row r="3" spans="1:3" ht="13.9" x14ac:dyDescent="0.4">
      <c r="A3" s="40">
        <v>1</v>
      </c>
      <c r="B3" s="49" t="s">
        <v>110</v>
      </c>
      <c r="C3" s="56"/>
    </row>
    <row r="4" spans="1:3" ht="13.9" x14ac:dyDescent="0.4">
      <c r="A4" s="40">
        <v>2</v>
      </c>
      <c r="B4" s="49" t="s">
        <v>111</v>
      </c>
      <c r="C4" s="42" t="s">
        <v>31</v>
      </c>
    </row>
    <row r="5" spans="1:3" ht="13.9" x14ac:dyDescent="0.4">
      <c r="A5" s="40">
        <v>3</v>
      </c>
      <c r="B5" s="49" t="s">
        <v>114</v>
      </c>
      <c r="C5" s="57"/>
    </row>
    <row r="6" spans="1:3" ht="13.9" x14ac:dyDescent="0.4">
      <c r="A6" s="40">
        <v>4</v>
      </c>
      <c r="B6" s="49" t="s">
        <v>115</v>
      </c>
      <c r="C6" s="57" t="s">
        <v>31</v>
      </c>
    </row>
    <row r="7" spans="1:3" ht="13.9" x14ac:dyDescent="0.4">
      <c r="A7" s="40">
        <v>5</v>
      </c>
      <c r="B7" s="49" t="s">
        <v>62</v>
      </c>
      <c r="C7" s="57"/>
    </row>
    <row r="8" spans="1:3" ht="13.9" x14ac:dyDescent="0.4">
      <c r="A8" s="40">
        <v>6</v>
      </c>
      <c r="B8" s="49" t="s">
        <v>68</v>
      </c>
      <c r="C8" s="57" t="s">
        <v>31</v>
      </c>
    </row>
    <row r="9" spans="1:3" ht="13.9" x14ac:dyDescent="0.4">
      <c r="A9" s="40">
        <v>7</v>
      </c>
      <c r="B9" s="49" t="s">
        <v>148</v>
      </c>
      <c r="C9" s="57"/>
    </row>
    <row r="10" spans="1:3" ht="13.9" x14ac:dyDescent="0.4">
      <c r="A10" s="40">
        <v>8</v>
      </c>
      <c r="B10" s="49" t="s">
        <v>147</v>
      </c>
      <c r="C10" s="57" t="s">
        <v>31</v>
      </c>
    </row>
    <row r="11" spans="1:3" ht="13.9" x14ac:dyDescent="0.4">
      <c r="A11" s="40">
        <v>9</v>
      </c>
      <c r="B11" s="49" t="s">
        <v>112</v>
      </c>
      <c r="C11" s="42"/>
    </row>
    <row r="12" spans="1:3" ht="13.9" x14ac:dyDescent="0.4">
      <c r="A12" s="40">
        <v>10</v>
      </c>
      <c r="B12" s="49" t="s">
        <v>113</v>
      </c>
      <c r="C12" s="57" t="s">
        <v>31</v>
      </c>
    </row>
    <row r="13" spans="1:3" ht="13.9" x14ac:dyDescent="0.4">
      <c r="A13" s="40">
        <v>11</v>
      </c>
      <c r="B13" s="42" t="s">
        <v>287</v>
      </c>
    </row>
    <row r="14" spans="1:3" ht="13.9" x14ac:dyDescent="0.4">
      <c r="A14" s="40">
        <v>12</v>
      </c>
      <c r="B14" s="42" t="s">
        <v>288</v>
      </c>
      <c r="C14" s="33" t="s">
        <v>31</v>
      </c>
    </row>
    <row r="15" spans="1:3" ht="13.9" x14ac:dyDescent="0.4">
      <c r="A15" s="40">
        <v>13</v>
      </c>
      <c r="B15" s="49" t="s">
        <v>149</v>
      </c>
    </row>
    <row r="16" spans="1:3" ht="15.75" customHeight="1" x14ac:dyDescent="0.4">
      <c r="A16" s="40">
        <v>14</v>
      </c>
      <c r="B16" s="42" t="s">
        <v>150</v>
      </c>
    </row>
    <row r="17" spans="1:3" ht="13.9" x14ac:dyDescent="0.4">
      <c r="A17" s="40">
        <v>15</v>
      </c>
      <c r="B17" s="42" t="s">
        <v>116</v>
      </c>
    </row>
    <row r="18" spans="1:3" ht="13.9" x14ac:dyDescent="0.4">
      <c r="A18" s="40">
        <v>16</v>
      </c>
      <c r="B18" s="40" t="s">
        <v>6</v>
      </c>
      <c r="C18" s="42"/>
    </row>
    <row r="19" spans="1:3" ht="13.9" x14ac:dyDescent="0.4">
      <c r="A19" s="40">
        <v>17</v>
      </c>
      <c r="B19" s="42"/>
      <c r="C19"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1"/>
  <sheetViews>
    <sheetView workbookViewId="0">
      <selection activeCell="A2" sqref="A2:G2"/>
    </sheetView>
  </sheetViews>
  <sheetFormatPr baseColWidth="10" defaultColWidth="11.42578125" defaultRowHeight="13.15" x14ac:dyDescent="0.4"/>
  <cols>
    <col min="1" max="1" width="13.140625" style="33" customWidth="1"/>
    <col min="2" max="2" width="55.140625" style="33" customWidth="1"/>
    <col min="3" max="16384" width="11.42578125" style="33"/>
  </cols>
  <sheetData>
    <row r="1" spans="1:4" ht="15.75" thickBot="1" x14ac:dyDescent="0.5">
      <c r="A1" s="41" t="s">
        <v>57</v>
      </c>
      <c r="B1" s="41">
        <v>19</v>
      </c>
      <c r="C1" s="41">
        <f>MAX($A$3:$A$21)-1</f>
        <v>18</v>
      </c>
    </row>
    <row r="2" spans="1:4" ht="15.75" thickTop="1" x14ac:dyDescent="0.45">
      <c r="A2" s="46" t="s">
        <v>27</v>
      </c>
      <c r="B2" s="46" t="s">
        <v>28</v>
      </c>
      <c r="C2" s="41"/>
    </row>
    <row r="3" spans="1:4" s="166" customFormat="1" ht="13.9" x14ac:dyDescent="0.4">
      <c r="A3" s="40">
        <v>1</v>
      </c>
      <c r="B3" s="47" t="s">
        <v>72</v>
      </c>
      <c r="C3" s="57"/>
      <c r="D3" s="57"/>
    </row>
    <row r="4" spans="1:4" s="166" customFormat="1" ht="13.9" x14ac:dyDescent="0.4">
      <c r="A4" s="40">
        <v>2</v>
      </c>
      <c r="B4" s="47" t="s">
        <v>73</v>
      </c>
      <c r="C4" s="57" t="s">
        <v>31</v>
      </c>
      <c r="D4" s="57"/>
    </row>
    <row r="5" spans="1:4" s="166" customFormat="1" ht="13.9" x14ac:dyDescent="0.4">
      <c r="A5" s="40">
        <v>3</v>
      </c>
      <c r="B5" s="47" t="s">
        <v>104</v>
      </c>
      <c r="C5" s="42"/>
      <c r="D5" s="57"/>
    </row>
    <row r="6" spans="1:4" s="166" customFormat="1" ht="13.9" x14ac:dyDescent="0.4">
      <c r="A6" s="40">
        <v>4</v>
      </c>
      <c r="B6" s="47" t="s">
        <v>105</v>
      </c>
      <c r="C6" s="42" t="s">
        <v>31</v>
      </c>
      <c r="D6" s="57"/>
    </row>
    <row r="7" spans="1:4" s="166" customFormat="1" ht="13.9" x14ac:dyDescent="0.4">
      <c r="A7" s="40">
        <v>5</v>
      </c>
      <c r="B7" s="42" t="s">
        <v>106</v>
      </c>
      <c r="C7" s="42"/>
      <c r="D7" s="57"/>
    </row>
    <row r="8" spans="1:4" s="166" customFormat="1" ht="13.9" x14ac:dyDescent="0.4">
      <c r="A8" s="40">
        <v>6</v>
      </c>
      <c r="B8" s="42" t="s">
        <v>67</v>
      </c>
      <c r="C8" s="42" t="s">
        <v>31</v>
      </c>
      <c r="D8" s="57"/>
    </row>
    <row r="9" spans="1:4" s="166" customFormat="1" ht="13.9" x14ac:dyDescent="0.4">
      <c r="A9" s="40">
        <v>7</v>
      </c>
      <c r="B9" s="47" t="s">
        <v>65</v>
      </c>
      <c r="C9" s="42"/>
      <c r="D9" s="57"/>
    </row>
    <row r="10" spans="1:4" s="166" customFormat="1" ht="13.9" x14ac:dyDescent="0.4">
      <c r="A10" s="40">
        <v>8</v>
      </c>
      <c r="B10" s="47" t="s">
        <v>66</v>
      </c>
      <c r="C10" s="42" t="s">
        <v>31</v>
      </c>
      <c r="D10" s="57"/>
    </row>
    <row r="11" spans="1:4" s="166" customFormat="1" ht="13.9" x14ac:dyDescent="0.4">
      <c r="A11" s="40">
        <v>9</v>
      </c>
      <c r="B11" s="47" t="s">
        <v>63</v>
      </c>
      <c r="C11" s="42"/>
      <c r="D11" s="57"/>
    </row>
    <row r="12" spans="1:4" s="166" customFormat="1" ht="13.9" x14ac:dyDescent="0.4">
      <c r="A12" s="40">
        <v>10</v>
      </c>
      <c r="B12" s="47" t="s">
        <v>64</v>
      </c>
      <c r="C12" s="42" t="s">
        <v>31</v>
      </c>
      <c r="D12" s="57"/>
    </row>
    <row r="13" spans="1:4" s="166" customFormat="1" ht="13.9" x14ac:dyDescent="0.4">
      <c r="A13" s="40">
        <v>11</v>
      </c>
      <c r="B13" s="47" t="s">
        <v>289</v>
      </c>
      <c r="C13" s="57"/>
      <c r="D13" s="57"/>
    </row>
    <row r="14" spans="1:4" s="166" customFormat="1" ht="13.9" x14ac:dyDescent="0.4">
      <c r="A14" s="40">
        <v>12</v>
      </c>
      <c r="B14" s="47" t="s">
        <v>290</v>
      </c>
      <c r="C14" s="57" t="s">
        <v>31</v>
      </c>
      <c r="D14" s="57"/>
    </row>
    <row r="15" spans="1:4" s="166" customFormat="1" ht="13.9" x14ac:dyDescent="0.4">
      <c r="A15" s="40">
        <v>13</v>
      </c>
      <c r="B15" s="47" t="s">
        <v>107</v>
      </c>
      <c r="C15" s="57"/>
      <c r="D15" s="57"/>
    </row>
    <row r="16" spans="1:4" s="166" customFormat="1" ht="27.75" x14ac:dyDescent="0.4">
      <c r="A16" s="40">
        <v>14</v>
      </c>
      <c r="B16" s="47" t="s">
        <v>108</v>
      </c>
      <c r="C16" s="57"/>
      <c r="D16" s="57"/>
    </row>
    <row r="17" spans="1:4" s="166" customFormat="1" ht="27.75" x14ac:dyDescent="0.4">
      <c r="A17" s="40">
        <v>15</v>
      </c>
      <c r="B17" s="47" t="s">
        <v>109</v>
      </c>
      <c r="C17" s="57"/>
      <c r="D17" s="57"/>
    </row>
    <row r="18" spans="1:4" s="166" customFormat="1" ht="13.9" x14ac:dyDescent="0.4">
      <c r="A18" s="40">
        <v>16</v>
      </c>
      <c r="B18" s="47" t="s">
        <v>145</v>
      </c>
      <c r="C18" s="57"/>
      <c r="D18" s="57"/>
    </row>
    <row r="19" spans="1:4" s="166" customFormat="1" ht="13.9" x14ac:dyDescent="0.4">
      <c r="A19" s="40">
        <v>17</v>
      </c>
      <c r="B19" s="47" t="s">
        <v>153</v>
      </c>
      <c r="C19" s="57"/>
      <c r="D19" s="57"/>
    </row>
    <row r="20" spans="1:4" s="166" customFormat="1" ht="13.9" x14ac:dyDescent="0.4">
      <c r="A20" s="40">
        <v>18</v>
      </c>
      <c r="B20" s="47" t="s">
        <v>6</v>
      </c>
      <c r="C20" s="42"/>
      <c r="D20" s="57"/>
    </row>
    <row r="21" spans="1:4" s="166" customFormat="1" ht="13.9" x14ac:dyDescent="0.4">
      <c r="A21" s="40">
        <v>19</v>
      </c>
      <c r="B21" s="47"/>
      <c r="C21"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9"/>
  <sheetViews>
    <sheetView workbookViewId="0">
      <selection activeCell="A2" sqref="A2:G2"/>
    </sheetView>
  </sheetViews>
  <sheetFormatPr baseColWidth="10" defaultColWidth="11.42578125" defaultRowHeight="13.15" x14ac:dyDescent="0.4"/>
  <cols>
    <col min="1" max="1" width="11.640625" style="33" customWidth="1"/>
    <col min="2" max="2" width="56.640625" style="33" customWidth="1"/>
    <col min="3" max="16384" width="11.42578125" style="33"/>
  </cols>
  <sheetData>
    <row r="1" spans="1:3" ht="15.75" thickBot="1" x14ac:dyDescent="0.5">
      <c r="A1" s="55" t="s">
        <v>60</v>
      </c>
      <c r="B1" s="45">
        <v>16</v>
      </c>
      <c r="C1" s="41">
        <f>MAX($A$3:$A$18)-1</f>
        <v>15</v>
      </c>
    </row>
    <row r="2" spans="1:3" ht="15.75" thickTop="1" x14ac:dyDescent="0.45">
      <c r="A2" s="46" t="s">
        <v>27</v>
      </c>
      <c r="B2" s="46" t="s">
        <v>28</v>
      </c>
      <c r="C2" s="41" t="s">
        <v>29</v>
      </c>
    </row>
    <row r="3" spans="1:3" ht="13.9" x14ac:dyDescent="0.4">
      <c r="A3" s="40">
        <v>1</v>
      </c>
      <c r="B3" s="49" t="s">
        <v>100</v>
      </c>
      <c r="C3" s="56"/>
    </row>
    <row r="4" spans="1:3" ht="13.9" x14ac:dyDescent="0.4">
      <c r="A4" s="40">
        <v>2</v>
      </c>
      <c r="B4" s="49" t="s">
        <v>101</v>
      </c>
      <c r="C4" s="42" t="s">
        <v>31</v>
      </c>
    </row>
    <row r="5" spans="1:3" ht="13.9" x14ac:dyDescent="0.4">
      <c r="A5" s="40">
        <v>3</v>
      </c>
      <c r="B5" s="49" t="s">
        <v>69</v>
      </c>
      <c r="C5" s="42"/>
    </row>
    <row r="6" spans="1:3" ht="13.9" x14ac:dyDescent="0.4">
      <c r="A6" s="40">
        <v>4</v>
      </c>
      <c r="B6" s="49" t="s">
        <v>61</v>
      </c>
      <c r="C6" s="42" t="s">
        <v>31</v>
      </c>
    </row>
    <row r="7" spans="1:3" ht="13.9" x14ac:dyDescent="0.4">
      <c r="A7" s="40">
        <v>5</v>
      </c>
      <c r="B7" s="49" t="s">
        <v>70</v>
      </c>
      <c r="C7" s="42"/>
    </row>
    <row r="8" spans="1:3" ht="13.9" x14ac:dyDescent="0.4">
      <c r="A8" s="40">
        <v>6</v>
      </c>
      <c r="B8" s="49" t="s">
        <v>71</v>
      </c>
      <c r="C8" s="42" t="s">
        <v>31</v>
      </c>
    </row>
    <row r="9" spans="1:3" ht="13.9" x14ac:dyDescent="0.4">
      <c r="A9" s="40">
        <v>7</v>
      </c>
      <c r="B9" s="49" t="s">
        <v>139</v>
      </c>
      <c r="C9" s="57"/>
    </row>
    <row r="10" spans="1:3" ht="13.9" x14ac:dyDescent="0.4">
      <c r="A10" s="40">
        <v>8</v>
      </c>
      <c r="B10" s="49" t="s">
        <v>102</v>
      </c>
      <c r="C10" s="57"/>
    </row>
    <row r="11" spans="1:3" ht="13.9" x14ac:dyDescent="0.4">
      <c r="A11" s="40">
        <v>9</v>
      </c>
      <c r="B11" s="49" t="s">
        <v>103</v>
      </c>
      <c r="C11" s="57"/>
    </row>
    <row r="12" spans="1:3" ht="13.9" x14ac:dyDescent="0.4">
      <c r="A12" s="40">
        <v>10</v>
      </c>
      <c r="B12" s="49" t="s">
        <v>133</v>
      </c>
      <c r="C12" s="57"/>
    </row>
    <row r="13" spans="1:3" ht="13.9" x14ac:dyDescent="0.4">
      <c r="A13" s="40">
        <v>11</v>
      </c>
      <c r="B13" s="49" t="s">
        <v>134</v>
      </c>
      <c r="C13" s="57"/>
    </row>
    <row r="14" spans="1:3" ht="13.9" x14ac:dyDescent="0.4">
      <c r="A14" s="40">
        <v>12</v>
      </c>
      <c r="B14" s="49" t="s">
        <v>158</v>
      </c>
      <c r="C14" s="57"/>
    </row>
    <row r="15" spans="1:3" ht="13.9" x14ac:dyDescent="0.4">
      <c r="A15" s="40">
        <v>13</v>
      </c>
      <c r="B15" s="49" t="s">
        <v>159</v>
      </c>
      <c r="C15" s="57"/>
    </row>
    <row r="16" spans="1:3" ht="13.9" x14ac:dyDescent="0.4">
      <c r="A16" s="40">
        <v>14</v>
      </c>
      <c r="B16" s="49" t="s">
        <v>264</v>
      </c>
      <c r="C16" s="57"/>
    </row>
    <row r="17" spans="1:3" ht="15.4" x14ac:dyDescent="0.45">
      <c r="A17" s="40">
        <v>15</v>
      </c>
      <c r="B17" s="40" t="s">
        <v>6</v>
      </c>
      <c r="C17" s="41"/>
    </row>
    <row r="18" spans="1:3" ht="15.4" x14ac:dyDescent="0.45">
      <c r="A18" s="40">
        <v>16</v>
      </c>
      <c r="B18" s="41"/>
      <c r="C18" s="41"/>
    </row>
    <row r="19" spans="1:3" ht="15.4" x14ac:dyDescent="0.45">
      <c r="A19" s="41"/>
      <c r="B19" s="42"/>
      <c r="C19"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2"/>
  <sheetViews>
    <sheetView workbookViewId="0">
      <selection activeCell="A2" sqref="A2:G2"/>
    </sheetView>
  </sheetViews>
  <sheetFormatPr baseColWidth="10" defaultColWidth="11.42578125" defaultRowHeight="13.15" x14ac:dyDescent="0.4"/>
  <cols>
    <col min="1" max="1" width="13.140625" style="33" customWidth="1"/>
    <col min="2" max="2" width="62" style="33" customWidth="1"/>
    <col min="3" max="16384" width="11.42578125" style="33"/>
  </cols>
  <sheetData>
    <row r="1" spans="1:3" ht="15.75" thickBot="1" x14ac:dyDescent="0.5">
      <c r="A1" s="48" t="s">
        <v>75</v>
      </c>
      <c r="B1" s="53">
        <v>20</v>
      </c>
      <c r="C1" s="41">
        <f>MAX($A$3:$A$22)-1</f>
        <v>19</v>
      </c>
    </row>
    <row r="2" spans="1:3" ht="15.75" thickTop="1" x14ac:dyDescent="0.45">
      <c r="A2" s="46" t="s">
        <v>27</v>
      </c>
      <c r="B2" s="54" t="s">
        <v>28</v>
      </c>
      <c r="C2" s="41" t="s">
        <v>29</v>
      </c>
    </row>
    <row r="3" spans="1:3" ht="13.9" x14ac:dyDescent="0.4">
      <c r="A3" s="36">
        <v>1</v>
      </c>
      <c r="B3" s="47" t="s">
        <v>93</v>
      </c>
      <c r="C3" s="52"/>
    </row>
    <row r="4" spans="1:3" ht="13.9" x14ac:dyDescent="0.4">
      <c r="A4" s="36">
        <v>2</v>
      </c>
      <c r="B4" s="47" t="s">
        <v>94</v>
      </c>
      <c r="C4" s="21" t="s">
        <v>31</v>
      </c>
    </row>
    <row r="5" spans="1:3" ht="13.9" x14ac:dyDescent="0.4">
      <c r="A5" s="36">
        <v>3</v>
      </c>
      <c r="B5" s="47" t="s">
        <v>266</v>
      </c>
    </row>
    <row r="6" spans="1:3" ht="13.9" x14ac:dyDescent="0.4">
      <c r="A6" s="36">
        <v>4</v>
      </c>
      <c r="B6" s="47" t="s">
        <v>265</v>
      </c>
      <c r="C6" s="47" t="s">
        <v>31</v>
      </c>
    </row>
    <row r="7" spans="1:3" ht="13.9" x14ac:dyDescent="0.4">
      <c r="A7" s="36">
        <v>5</v>
      </c>
      <c r="B7" s="47" t="s">
        <v>97</v>
      </c>
      <c r="C7" s="47"/>
    </row>
    <row r="8" spans="1:3" ht="13.9" x14ac:dyDescent="0.4">
      <c r="A8" s="36">
        <v>6</v>
      </c>
      <c r="B8" s="47" t="s">
        <v>98</v>
      </c>
      <c r="C8" s="47" t="s">
        <v>31</v>
      </c>
    </row>
    <row r="9" spans="1:3" ht="13.9" x14ac:dyDescent="0.4">
      <c r="A9" s="36">
        <v>7</v>
      </c>
      <c r="B9" s="47" t="s">
        <v>291</v>
      </c>
      <c r="C9" s="47"/>
    </row>
    <row r="10" spans="1:3" ht="13.9" x14ac:dyDescent="0.4">
      <c r="A10" s="36">
        <v>8</v>
      </c>
      <c r="B10" s="47" t="s">
        <v>292</v>
      </c>
      <c r="C10" s="47"/>
    </row>
    <row r="11" spans="1:3" ht="13.9" x14ac:dyDescent="0.4">
      <c r="A11" s="36">
        <v>9</v>
      </c>
      <c r="B11" s="47" t="s">
        <v>136</v>
      </c>
      <c r="C11" s="47"/>
    </row>
    <row r="12" spans="1:3" ht="13.9" x14ac:dyDescent="0.4">
      <c r="A12" s="36">
        <v>10</v>
      </c>
      <c r="B12" s="47" t="s">
        <v>144</v>
      </c>
      <c r="C12" s="47"/>
    </row>
    <row r="13" spans="1:3" ht="13.9" x14ac:dyDescent="0.4">
      <c r="A13" s="36">
        <v>11</v>
      </c>
      <c r="B13" s="47" t="s">
        <v>295</v>
      </c>
      <c r="C13" s="47"/>
    </row>
    <row r="14" spans="1:3" ht="13.9" x14ac:dyDescent="0.4">
      <c r="A14" s="36">
        <v>12</v>
      </c>
      <c r="B14" s="47" t="s">
        <v>99</v>
      </c>
      <c r="C14" s="47"/>
    </row>
    <row r="15" spans="1:3" ht="13.9" x14ac:dyDescent="0.4">
      <c r="A15" s="36">
        <v>13</v>
      </c>
      <c r="B15" s="47" t="s">
        <v>135</v>
      </c>
      <c r="C15" s="47"/>
    </row>
    <row r="16" spans="1:3" ht="13.9" x14ac:dyDescent="0.4">
      <c r="A16" s="36">
        <v>14</v>
      </c>
      <c r="B16" s="47" t="s">
        <v>160</v>
      </c>
      <c r="C16" s="47"/>
    </row>
    <row r="17" spans="1:3" ht="13.9" x14ac:dyDescent="0.4">
      <c r="A17" s="36">
        <v>15</v>
      </c>
      <c r="B17" s="47" t="s">
        <v>95</v>
      </c>
      <c r="C17" s="47"/>
    </row>
    <row r="18" spans="1:3" ht="13.9" x14ac:dyDescent="0.4">
      <c r="A18" s="36">
        <v>16</v>
      </c>
      <c r="B18" s="47" t="s">
        <v>96</v>
      </c>
      <c r="C18" s="47"/>
    </row>
    <row r="19" spans="1:3" ht="13.9" x14ac:dyDescent="0.4">
      <c r="A19" s="36">
        <v>17</v>
      </c>
      <c r="B19" s="47" t="s">
        <v>294</v>
      </c>
      <c r="C19" s="47"/>
    </row>
    <row r="20" spans="1:3" ht="13.9" x14ac:dyDescent="0.4">
      <c r="A20" s="36">
        <v>18</v>
      </c>
      <c r="B20" s="47" t="s">
        <v>293</v>
      </c>
      <c r="C20" s="47"/>
    </row>
    <row r="21" spans="1:3" ht="13.9" x14ac:dyDescent="0.4">
      <c r="A21" s="36">
        <v>19</v>
      </c>
      <c r="B21" s="40" t="s">
        <v>6</v>
      </c>
      <c r="C21" s="40"/>
    </row>
    <row r="22" spans="1:3" ht="15.4" x14ac:dyDescent="0.45">
      <c r="A22" s="36">
        <v>20</v>
      </c>
      <c r="B22" s="42"/>
      <c r="C22"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1"/>
  <sheetViews>
    <sheetView workbookViewId="0">
      <selection activeCell="A2" sqref="A2:G2"/>
    </sheetView>
  </sheetViews>
  <sheetFormatPr baseColWidth="10" defaultColWidth="11.42578125" defaultRowHeight="13.15" x14ac:dyDescent="0.4"/>
  <cols>
    <col min="1" max="1" width="13.140625" style="33" customWidth="1"/>
    <col min="2" max="2" width="55.140625" style="33" customWidth="1"/>
    <col min="3" max="16384" width="11.42578125" style="33"/>
  </cols>
  <sheetData>
    <row r="1" spans="1:3" ht="15.75" thickBot="1" x14ac:dyDescent="0.5">
      <c r="A1" s="48" t="s">
        <v>76</v>
      </c>
      <c r="B1" s="45">
        <v>9</v>
      </c>
      <c r="C1" s="41">
        <f>MAX($A$3:$A$11)-1</f>
        <v>8</v>
      </c>
    </row>
    <row r="2" spans="1:3" ht="15.75" thickTop="1" x14ac:dyDescent="0.45">
      <c r="A2" s="46" t="s">
        <v>27</v>
      </c>
      <c r="B2" s="46" t="s">
        <v>28</v>
      </c>
      <c r="C2" s="41" t="s">
        <v>29</v>
      </c>
    </row>
    <row r="3" spans="1:3" ht="13.9" x14ac:dyDescent="0.4">
      <c r="A3" s="36">
        <v>1</v>
      </c>
      <c r="B3" s="49" t="s">
        <v>296</v>
      </c>
    </row>
    <row r="4" spans="1:3" ht="13.9" x14ac:dyDescent="0.4">
      <c r="A4" s="36">
        <v>2</v>
      </c>
      <c r="B4" s="49" t="s">
        <v>297</v>
      </c>
      <c r="C4" s="33" t="s">
        <v>31</v>
      </c>
    </row>
    <row r="5" spans="1:3" ht="13.9" x14ac:dyDescent="0.4">
      <c r="A5" s="36">
        <v>3</v>
      </c>
      <c r="B5" s="49" t="s">
        <v>88</v>
      </c>
      <c r="C5" s="52"/>
    </row>
    <row r="6" spans="1:3" ht="13.9" x14ac:dyDescent="0.4">
      <c r="A6" s="36">
        <v>4</v>
      </c>
      <c r="B6" s="49" t="s">
        <v>89</v>
      </c>
      <c r="C6" s="21" t="s">
        <v>31</v>
      </c>
    </row>
    <row r="7" spans="1:3" ht="27.75" x14ac:dyDescent="0.4">
      <c r="A7" s="36">
        <v>5</v>
      </c>
      <c r="B7" s="49" t="s">
        <v>90</v>
      </c>
      <c r="C7" s="21"/>
    </row>
    <row r="8" spans="1:3" ht="13.9" x14ac:dyDescent="0.4">
      <c r="A8" s="36">
        <v>6</v>
      </c>
      <c r="B8" s="49" t="s">
        <v>91</v>
      </c>
      <c r="C8" s="21"/>
    </row>
    <row r="9" spans="1:3" ht="13.9" x14ac:dyDescent="0.4">
      <c r="A9" s="36">
        <v>7</v>
      </c>
      <c r="B9" s="49" t="s">
        <v>92</v>
      </c>
      <c r="C9" s="21"/>
    </row>
    <row r="10" spans="1:3" ht="13.9" x14ac:dyDescent="0.4">
      <c r="A10" s="36">
        <v>8</v>
      </c>
      <c r="B10" s="40" t="s">
        <v>6</v>
      </c>
      <c r="C10" s="40"/>
    </row>
    <row r="11" spans="1:3" ht="15.4" x14ac:dyDescent="0.45">
      <c r="A11" s="36">
        <v>9</v>
      </c>
      <c r="B11" s="42"/>
      <c r="C11"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7"/>
  <sheetViews>
    <sheetView workbookViewId="0">
      <selection activeCell="A2" sqref="A2:G2"/>
    </sheetView>
  </sheetViews>
  <sheetFormatPr baseColWidth="10" defaultColWidth="11.42578125" defaultRowHeight="13.15" x14ac:dyDescent="0.4"/>
  <cols>
    <col min="1" max="1" width="13.140625" style="33" customWidth="1"/>
    <col min="2" max="2" width="54.42578125" style="33" bestFit="1" customWidth="1"/>
    <col min="3" max="16384" width="11.42578125" style="33"/>
  </cols>
  <sheetData>
    <row r="1" spans="1:3" ht="15.75" thickBot="1" x14ac:dyDescent="0.5">
      <c r="A1" s="51" t="s">
        <v>77</v>
      </c>
      <c r="B1" s="45">
        <v>15</v>
      </c>
      <c r="C1" s="41">
        <f>MAX($A$3:$A$17)-1</f>
        <v>14</v>
      </c>
    </row>
    <row r="2" spans="1:3" ht="15.75" thickTop="1" x14ac:dyDescent="0.45">
      <c r="A2" s="46" t="s">
        <v>27</v>
      </c>
      <c r="B2" s="46" t="s">
        <v>28</v>
      </c>
      <c r="C2" s="41" t="s">
        <v>29</v>
      </c>
    </row>
    <row r="3" spans="1:3" ht="15.4" x14ac:dyDescent="0.4">
      <c r="A3" s="43">
        <v>1</v>
      </c>
      <c r="B3" s="35" t="s">
        <v>312</v>
      </c>
    </row>
    <row r="4" spans="1:3" ht="15.4" x14ac:dyDescent="0.4">
      <c r="A4" s="43">
        <v>2</v>
      </c>
      <c r="B4" s="35" t="s">
        <v>141</v>
      </c>
      <c r="C4" s="14" t="s">
        <v>31</v>
      </c>
    </row>
    <row r="5" spans="1:3" ht="15.4" x14ac:dyDescent="0.4">
      <c r="A5" s="43">
        <v>3</v>
      </c>
      <c r="B5" s="35" t="s">
        <v>154</v>
      </c>
      <c r="C5" s="14"/>
    </row>
    <row r="6" spans="1:3" ht="15.4" x14ac:dyDescent="0.4">
      <c r="A6" s="43">
        <v>4</v>
      </c>
      <c r="B6" s="35" t="s">
        <v>155</v>
      </c>
      <c r="C6" s="14" t="s">
        <v>31</v>
      </c>
    </row>
    <row r="7" spans="1:3" ht="15.4" x14ac:dyDescent="0.4">
      <c r="A7" s="43">
        <v>5</v>
      </c>
      <c r="B7" s="49" t="s">
        <v>82</v>
      </c>
      <c r="C7" s="14"/>
    </row>
    <row r="8" spans="1:3" ht="15.4" x14ac:dyDescent="0.4">
      <c r="A8" s="43">
        <v>6</v>
      </c>
      <c r="B8" s="49" t="s">
        <v>83</v>
      </c>
      <c r="C8" s="14" t="s">
        <v>31</v>
      </c>
    </row>
    <row r="9" spans="1:3" ht="15.4" x14ac:dyDescent="0.4">
      <c r="A9" s="43">
        <v>7</v>
      </c>
      <c r="B9" s="35" t="s">
        <v>84</v>
      </c>
      <c r="C9" s="14"/>
    </row>
    <row r="10" spans="1:3" ht="15.4" x14ac:dyDescent="0.4">
      <c r="A10" s="43">
        <v>8</v>
      </c>
      <c r="B10" s="35" t="s">
        <v>85</v>
      </c>
      <c r="C10" s="14"/>
    </row>
    <row r="11" spans="1:3" ht="15.4" x14ac:dyDescent="0.4">
      <c r="A11" s="43">
        <v>9</v>
      </c>
      <c r="B11" s="35" t="s">
        <v>86</v>
      </c>
      <c r="C11" s="14"/>
    </row>
    <row r="12" spans="1:3" ht="15.4" x14ac:dyDescent="0.4">
      <c r="A12" s="43">
        <v>10</v>
      </c>
      <c r="B12" s="35" t="s">
        <v>87</v>
      </c>
      <c r="C12" s="14"/>
    </row>
    <row r="13" spans="1:3" ht="15.4" x14ac:dyDescent="0.4">
      <c r="A13" s="43">
        <v>11</v>
      </c>
      <c r="B13" s="35" t="s">
        <v>140</v>
      </c>
      <c r="C13" s="14"/>
    </row>
    <row r="14" spans="1:3" ht="15.4" x14ac:dyDescent="0.4">
      <c r="A14" s="43">
        <v>12</v>
      </c>
      <c r="B14" s="35" t="s">
        <v>161</v>
      </c>
      <c r="C14" s="14"/>
    </row>
    <row r="15" spans="1:3" ht="15.4" x14ac:dyDescent="0.4">
      <c r="A15" s="43">
        <v>13</v>
      </c>
      <c r="B15" s="35" t="s">
        <v>162</v>
      </c>
      <c r="C15" s="14"/>
    </row>
    <row r="16" spans="1:3" ht="15.4" x14ac:dyDescent="0.4">
      <c r="A16" s="43">
        <v>14</v>
      </c>
      <c r="B16" s="36" t="s">
        <v>6</v>
      </c>
      <c r="C16" s="50"/>
    </row>
    <row r="17" spans="1:3" ht="15.4" x14ac:dyDescent="0.45">
      <c r="A17" s="43">
        <v>15</v>
      </c>
      <c r="B17" s="41"/>
      <c r="C17"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3AA4E-26A2-461A-894B-7AD9E1ECE262}">
  <dimension ref="A1"/>
  <sheetViews>
    <sheetView workbookViewId="0"/>
  </sheetViews>
  <sheetFormatPr baseColWidth="10" defaultColWidth="11.42578125" defaultRowHeight="13.9" x14ac:dyDescent="0.4"/>
  <cols>
    <col min="1" max="16384" width="11.42578125" style="102"/>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6"/>
  <sheetViews>
    <sheetView workbookViewId="0">
      <selection activeCell="A2" sqref="A2:G2"/>
    </sheetView>
  </sheetViews>
  <sheetFormatPr baseColWidth="10" defaultColWidth="11.42578125" defaultRowHeight="13.15" x14ac:dyDescent="0.4"/>
  <cols>
    <col min="1" max="1" width="13.140625" style="33" customWidth="1"/>
    <col min="2" max="2" width="54.42578125" style="33" bestFit="1" customWidth="1"/>
    <col min="3" max="16384" width="11.42578125" style="33"/>
  </cols>
  <sheetData>
    <row r="1" spans="1:3" ht="42" thickBot="1" x14ac:dyDescent="0.5">
      <c r="A1" s="44" t="s">
        <v>78</v>
      </c>
      <c r="B1" s="45">
        <v>4</v>
      </c>
      <c r="C1" s="38">
        <f>MAX($A$3:$A$6)-1</f>
        <v>3</v>
      </c>
    </row>
    <row r="2" spans="1:3" ht="15.75" thickTop="1" x14ac:dyDescent="0.4">
      <c r="A2" s="46" t="s">
        <v>27</v>
      </c>
      <c r="B2" s="46" t="s">
        <v>28</v>
      </c>
      <c r="C2" s="38" t="s">
        <v>29</v>
      </c>
    </row>
    <row r="3" spans="1:3" ht="15.4" x14ac:dyDescent="0.4">
      <c r="A3" s="43">
        <v>1</v>
      </c>
      <c r="B3" s="47" t="s">
        <v>80</v>
      </c>
      <c r="C3" s="36"/>
    </row>
    <row r="4" spans="1:3" ht="15.4" x14ac:dyDescent="0.4">
      <c r="A4" s="43">
        <v>2</v>
      </c>
      <c r="B4" s="47" t="s">
        <v>81</v>
      </c>
      <c r="C4" s="36" t="s">
        <v>31</v>
      </c>
    </row>
    <row r="5" spans="1:3" ht="15.4" x14ac:dyDescent="0.4">
      <c r="A5" s="43">
        <v>3</v>
      </c>
      <c r="B5" s="36" t="s">
        <v>6</v>
      </c>
      <c r="C5" s="36"/>
    </row>
    <row r="6" spans="1:3" ht="15.4" x14ac:dyDescent="0.45">
      <c r="A6" s="43">
        <v>4</v>
      </c>
      <c r="B6" s="41"/>
      <c r="C6" s="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327FB-97F0-4E4A-8125-DD5FF54C5DD6}">
  <dimension ref="A1:C7"/>
  <sheetViews>
    <sheetView workbookViewId="0">
      <selection sqref="A1:C1"/>
    </sheetView>
  </sheetViews>
  <sheetFormatPr baseColWidth="10" defaultColWidth="11.42578125" defaultRowHeight="13.9" x14ac:dyDescent="0.4"/>
  <cols>
    <col min="1" max="3" width="27.5703125" style="104" customWidth="1"/>
    <col min="4" max="16384" width="11.42578125" style="104"/>
  </cols>
  <sheetData>
    <row r="1" spans="1:3" s="103" customFormat="1" ht="15" x14ac:dyDescent="0.4">
      <c r="A1" s="133" t="s">
        <v>187</v>
      </c>
      <c r="B1" s="133"/>
      <c r="C1" s="133"/>
    </row>
    <row r="2" spans="1:3" s="103" customFormat="1" ht="79.7" customHeight="1" x14ac:dyDescent="0.4">
      <c r="A2" s="131" t="s">
        <v>268</v>
      </c>
      <c r="B2" s="132"/>
      <c r="C2" s="132"/>
    </row>
    <row r="3" spans="1:3" s="103" customFormat="1" ht="66.2" customHeight="1" x14ac:dyDescent="0.4">
      <c r="A3" s="131" t="s">
        <v>188</v>
      </c>
      <c r="B3" s="132"/>
      <c r="C3" s="132"/>
    </row>
    <row r="4" spans="1:3" s="103" customFormat="1" ht="45" customHeight="1" x14ac:dyDescent="0.4">
      <c r="A4" s="131" t="s">
        <v>189</v>
      </c>
      <c r="B4" s="132"/>
      <c r="C4" s="132"/>
    </row>
    <row r="5" spans="1:3" s="103" customFormat="1" ht="45" customHeight="1" x14ac:dyDescent="0.4">
      <c r="A5" s="131" t="s">
        <v>190</v>
      </c>
      <c r="B5" s="131"/>
      <c r="C5" s="131"/>
    </row>
    <row r="6" spans="1:3" s="103" customFormat="1" ht="70.25" customHeight="1" x14ac:dyDescent="0.4">
      <c r="A6" s="131" t="s">
        <v>191</v>
      </c>
      <c r="B6" s="132"/>
      <c r="C6" s="132"/>
    </row>
    <row r="7" spans="1:3" s="103" customFormat="1" ht="65.25" customHeight="1" x14ac:dyDescent="0.4">
      <c r="A7" s="131" t="s">
        <v>192</v>
      </c>
      <c r="B7" s="132"/>
      <c r="C7" s="132"/>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5708C-AD33-4999-8C2B-9C72AA5BA918}">
  <dimension ref="A1:D16"/>
  <sheetViews>
    <sheetView workbookViewId="0"/>
  </sheetViews>
  <sheetFormatPr baseColWidth="10" defaultColWidth="11.42578125" defaultRowHeight="15.4" x14ac:dyDescent="0.45"/>
  <cols>
    <col min="1" max="3" width="27.5703125" style="107" customWidth="1"/>
    <col min="4" max="16384" width="11.42578125" style="107"/>
  </cols>
  <sheetData>
    <row r="1" spans="1:4" s="106" customFormat="1" x14ac:dyDescent="0.4">
      <c r="A1" s="105" t="s">
        <v>180</v>
      </c>
      <c r="B1" s="105"/>
      <c r="C1" s="105"/>
      <c r="D1" s="105"/>
    </row>
    <row r="2" spans="1:4" s="106" customFormat="1" ht="72" customHeight="1" x14ac:dyDescent="0.4">
      <c r="A2" s="135" t="s">
        <v>181</v>
      </c>
      <c r="B2" s="136"/>
      <c r="C2" s="136"/>
    </row>
    <row r="3" spans="1:4" s="106" customFormat="1" ht="59.45" customHeight="1" x14ac:dyDescent="0.4">
      <c r="A3" s="135" t="s">
        <v>182</v>
      </c>
      <c r="B3" s="136"/>
      <c r="C3" s="136"/>
    </row>
    <row r="4" spans="1:4" s="106" customFormat="1" ht="108" customHeight="1" x14ac:dyDescent="0.4">
      <c r="A4" s="135" t="s">
        <v>183</v>
      </c>
      <c r="B4" s="136"/>
      <c r="C4" s="136"/>
    </row>
    <row r="5" spans="1:4" s="106" customFormat="1" ht="154.5" customHeight="1" x14ac:dyDescent="0.4">
      <c r="A5" s="135" t="s">
        <v>184</v>
      </c>
      <c r="B5" s="135"/>
      <c r="C5" s="135"/>
    </row>
    <row r="6" spans="1:4" s="106" customFormat="1" ht="141.94999999999999" customHeight="1" x14ac:dyDescent="0.4">
      <c r="A6" s="135" t="s">
        <v>185</v>
      </c>
      <c r="B6" s="135"/>
      <c r="C6" s="135"/>
    </row>
    <row r="7" spans="1:4" s="106" customFormat="1" ht="195.2" customHeight="1" x14ac:dyDescent="0.4">
      <c r="A7" s="135" t="s">
        <v>269</v>
      </c>
      <c r="B7" s="136"/>
      <c r="C7" s="136"/>
    </row>
    <row r="8" spans="1:4" s="106" customFormat="1" ht="79.7" customHeight="1" x14ac:dyDescent="0.4">
      <c r="A8" s="135" t="s">
        <v>186</v>
      </c>
      <c r="B8" s="136"/>
      <c r="C8" s="136"/>
    </row>
    <row r="9" spans="1:4" x14ac:dyDescent="0.45">
      <c r="A9" s="134"/>
      <c r="B9" s="134"/>
      <c r="C9" s="134"/>
    </row>
    <row r="10" spans="1:4" x14ac:dyDescent="0.45">
      <c r="A10" s="134"/>
      <c r="B10" s="134"/>
      <c r="C10" s="134"/>
    </row>
    <row r="11" spans="1:4" x14ac:dyDescent="0.45">
      <c r="A11" s="134"/>
      <c r="B11" s="134"/>
      <c r="C11" s="134"/>
    </row>
    <row r="12" spans="1:4" x14ac:dyDescent="0.45">
      <c r="A12" s="134"/>
      <c r="B12" s="134"/>
      <c r="C12" s="134"/>
    </row>
    <row r="13" spans="1:4" x14ac:dyDescent="0.45">
      <c r="A13" s="134"/>
      <c r="B13" s="134"/>
      <c r="C13" s="134"/>
    </row>
    <row r="14" spans="1:4" x14ac:dyDescent="0.45">
      <c r="A14" s="134"/>
      <c r="B14" s="134"/>
      <c r="C14" s="134"/>
    </row>
    <row r="15" spans="1:4" x14ac:dyDescent="0.45">
      <c r="A15" s="134"/>
      <c r="B15" s="134"/>
      <c r="C15" s="134"/>
    </row>
    <row r="16" spans="1:4" x14ac:dyDescent="0.45">
      <c r="A16" s="134"/>
      <c r="B16" s="134"/>
      <c r="C16" s="134"/>
    </row>
  </sheetData>
  <sheetProtection algorithmName="SHA-512" hashValue="q/Gb0gTwWc4lkSYNmqGMwN4IaesoRVGvRIKKhJ0uOfazlHGg+QSJq7YZMCZ366Eo45X1PZC4NF616ZXaMbWLmQ==" saltValue="gT+eXrULZ8BtolMAK4RKR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0F15C-D4E8-47E9-97F9-94E228E16F7A}">
  <sheetPr>
    <pageSetUpPr fitToPage="1"/>
  </sheetPr>
  <dimension ref="A1:E11"/>
  <sheetViews>
    <sheetView workbookViewId="0">
      <selection sqref="A1:C1"/>
    </sheetView>
  </sheetViews>
  <sheetFormatPr baseColWidth="10" defaultColWidth="11.42578125" defaultRowHeight="15.4" x14ac:dyDescent="0.45"/>
  <cols>
    <col min="1" max="3" width="27.5703125" style="108" customWidth="1"/>
    <col min="4" max="16384" width="11.42578125" style="108"/>
  </cols>
  <sheetData>
    <row r="1" spans="1:5" ht="27.75" customHeight="1" x14ac:dyDescent="0.45">
      <c r="A1" s="137" t="s">
        <v>270</v>
      </c>
      <c r="B1" s="137"/>
      <c r="C1" s="137"/>
    </row>
    <row r="2" spans="1:5" s="109" customFormat="1" ht="100.25" customHeight="1" x14ac:dyDescent="0.4">
      <c r="A2" s="135" t="s">
        <v>271</v>
      </c>
      <c r="B2" s="136"/>
      <c r="C2" s="136"/>
      <c r="E2" s="110"/>
    </row>
    <row r="3" spans="1:5" s="109" customFormat="1" ht="45" customHeight="1" x14ac:dyDescent="0.4">
      <c r="A3" s="135" t="s">
        <v>272</v>
      </c>
      <c r="B3" s="136"/>
      <c r="C3" s="136"/>
      <c r="E3" s="110"/>
    </row>
    <row r="4" spans="1:5" s="109" customFormat="1" ht="66.75" customHeight="1" x14ac:dyDescent="0.4">
      <c r="A4" s="138" t="s">
        <v>273</v>
      </c>
      <c r="B4" s="139"/>
      <c r="C4" s="140"/>
      <c r="E4" s="110"/>
    </row>
    <row r="5" spans="1:5" ht="30.75" x14ac:dyDescent="0.45">
      <c r="A5" s="111" t="s">
        <v>178</v>
      </c>
      <c r="B5" s="111" t="s">
        <v>179</v>
      </c>
    </row>
    <row r="6" spans="1:5" x14ac:dyDescent="0.45">
      <c r="A6" s="112">
        <v>1379</v>
      </c>
      <c r="B6" s="112">
        <v>1380</v>
      </c>
    </row>
    <row r="7" spans="1:5" x14ac:dyDescent="0.45">
      <c r="A7" s="112">
        <v>179.34</v>
      </c>
      <c r="B7" s="112">
        <v>179</v>
      </c>
    </row>
    <row r="8" spans="1:5" x14ac:dyDescent="0.45">
      <c r="A8" s="112">
        <v>80.12</v>
      </c>
      <c r="B8" s="112">
        <v>80.099999999999994</v>
      </c>
    </row>
    <row r="9" spans="1:5" x14ac:dyDescent="0.45">
      <c r="A9" s="112">
        <v>7.8</v>
      </c>
      <c r="B9" s="113">
        <v>7.8</v>
      </c>
    </row>
    <row r="10" spans="1:5" ht="24" hidden="1" customHeight="1" x14ac:dyDescent="0.45">
      <c r="A10" s="141"/>
      <c r="B10" s="142"/>
      <c r="C10" s="142"/>
    </row>
    <row r="11" spans="1:5" x14ac:dyDescent="0.45">
      <c r="A11" s="112">
        <v>7.8320000000000001E-2</v>
      </c>
      <c r="B11" s="114">
        <v>7.8299999999999995E-2</v>
      </c>
    </row>
  </sheetData>
  <sheetProtection algorithmName="SHA-512" hashValue="1z6m4S50F/TI9hDnL8I2/YWiNhZIpa1rW8rF6OAiUpEJnNoZ8uhetKlGVuYgGPeu/djwQpLgERx9C7OT0wCueg==" saltValue="QQK2aKj5JChEtQOxhO8qI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72780-503D-44F9-81FD-355467C5426E}">
  <dimension ref="A1:H20"/>
  <sheetViews>
    <sheetView zoomScaleNormal="100" workbookViewId="0">
      <selection sqref="A1:H1"/>
    </sheetView>
  </sheetViews>
  <sheetFormatPr baseColWidth="10" defaultColWidth="11.42578125" defaultRowHeight="13.9" x14ac:dyDescent="0.4"/>
  <cols>
    <col min="1" max="8" width="10.5703125" style="116" customWidth="1"/>
    <col min="9" max="256" width="11.42578125" style="116"/>
    <col min="257" max="264" width="10.5703125" style="116" customWidth="1"/>
    <col min="265" max="512" width="11.42578125" style="116"/>
    <col min="513" max="520" width="10.5703125" style="116" customWidth="1"/>
    <col min="521" max="768" width="11.42578125" style="116"/>
    <col min="769" max="776" width="10.5703125" style="116" customWidth="1"/>
    <col min="777" max="1024" width="11.42578125" style="116"/>
    <col min="1025" max="1032" width="10.5703125" style="116" customWidth="1"/>
    <col min="1033" max="1280" width="11.42578125" style="116"/>
    <col min="1281" max="1288" width="10.5703125" style="116" customWidth="1"/>
    <col min="1289" max="1536" width="11.42578125" style="116"/>
    <col min="1537" max="1544" width="10.5703125" style="116" customWidth="1"/>
    <col min="1545" max="1792" width="11.42578125" style="116"/>
    <col min="1793" max="1800" width="10.5703125" style="116" customWidth="1"/>
    <col min="1801" max="2048" width="11.42578125" style="116"/>
    <col min="2049" max="2056" width="10.5703125" style="116" customWidth="1"/>
    <col min="2057" max="2304" width="11.42578125" style="116"/>
    <col min="2305" max="2312" width="10.5703125" style="116" customWidth="1"/>
    <col min="2313" max="2560" width="11.42578125" style="116"/>
    <col min="2561" max="2568" width="10.5703125" style="116" customWidth="1"/>
    <col min="2569" max="2816" width="11.42578125" style="116"/>
    <col min="2817" max="2824" width="10.5703125" style="116" customWidth="1"/>
    <col min="2825" max="3072" width="11.42578125" style="116"/>
    <col min="3073" max="3080" width="10.5703125" style="116" customWidth="1"/>
    <col min="3081" max="3328" width="11.42578125" style="116"/>
    <col min="3329" max="3336" width="10.5703125" style="116" customWidth="1"/>
    <col min="3337" max="3584" width="11.42578125" style="116"/>
    <col min="3585" max="3592" width="10.5703125" style="116" customWidth="1"/>
    <col min="3593" max="3840" width="11.42578125" style="116"/>
    <col min="3841" max="3848" width="10.5703125" style="116" customWidth="1"/>
    <col min="3849" max="4096" width="11.42578125" style="116"/>
    <col min="4097" max="4104" width="10.5703125" style="116" customWidth="1"/>
    <col min="4105" max="4352" width="11.42578125" style="116"/>
    <col min="4353" max="4360" width="10.5703125" style="116" customWidth="1"/>
    <col min="4361" max="4608" width="11.42578125" style="116"/>
    <col min="4609" max="4616" width="10.5703125" style="116" customWidth="1"/>
    <col min="4617" max="4864" width="11.42578125" style="116"/>
    <col min="4865" max="4872" width="10.5703125" style="116" customWidth="1"/>
    <col min="4873" max="5120" width="11.42578125" style="116"/>
    <col min="5121" max="5128" width="10.5703125" style="116" customWidth="1"/>
    <col min="5129" max="5376" width="11.42578125" style="116"/>
    <col min="5377" max="5384" width="10.5703125" style="116" customWidth="1"/>
    <col min="5385" max="5632" width="11.42578125" style="116"/>
    <col min="5633" max="5640" width="10.5703125" style="116" customWidth="1"/>
    <col min="5641" max="5888" width="11.42578125" style="116"/>
    <col min="5889" max="5896" width="10.5703125" style="116" customWidth="1"/>
    <col min="5897" max="6144" width="11.42578125" style="116"/>
    <col min="6145" max="6152" width="10.5703125" style="116" customWidth="1"/>
    <col min="6153" max="6400" width="11.42578125" style="116"/>
    <col min="6401" max="6408" width="10.5703125" style="116" customWidth="1"/>
    <col min="6409" max="6656" width="11.42578125" style="116"/>
    <col min="6657" max="6664" width="10.5703125" style="116" customWidth="1"/>
    <col min="6665" max="6912" width="11.42578125" style="116"/>
    <col min="6913" max="6920" width="10.5703125" style="116" customWidth="1"/>
    <col min="6921" max="7168" width="11.42578125" style="116"/>
    <col min="7169" max="7176" width="10.5703125" style="116" customWidth="1"/>
    <col min="7177" max="7424" width="11.42578125" style="116"/>
    <col min="7425" max="7432" width="10.5703125" style="116" customWidth="1"/>
    <col min="7433" max="7680" width="11.42578125" style="116"/>
    <col min="7681" max="7688" width="10.5703125" style="116" customWidth="1"/>
    <col min="7689" max="7936" width="11.42578125" style="116"/>
    <col min="7937" max="7944" width="10.5703125" style="116" customWidth="1"/>
    <col min="7945" max="8192" width="11.42578125" style="116"/>
    <col min="8193" max="8200" width="10.5703125" style="116" customWidth="1"/>
    <col min="8201" max="8448" width="11.42578125" style="116"/>
    <col min="8449" max="8456" width="10.5703125" style="116" customWidth="1"/>
    <col min="8457" max="8704" width="11.42578125" style="116"/>
    <col min="8705" max="8712" width="10.5703125" style="116" customWidth="1"/>
    <col min="8713" max="8960" width="11.42578125" style="116"/>
    <col min="8961" max="8968" width="10.5703125" style="116" customWidth="1"/>
    <col min="8969" max="9216" width="11.42578125" style="116"/>
    <col min="9217" max="9224" width="10.5703125" style="116" customWidth="1"/>
    <col min="9225" max="9472" width="11.42578125" style="116"/>
    <col min="9473" max="9480" width="10.5703125" style="116" customWidth="1"/>
    <col min="9481" max="9728" width="11.42578125" style="116"/>
    <col min="9729" max="9736" width="10.5703125" style="116" customWidth="1"/>
    <col min="9737" max="9984" width="11.42578125" style="116"/>
    <col min="9985" max="9992" width="10.5703125" style="116" customWidth="1"/>
    <col min="9993" max="10240" width="11.42578125" style="116"/>
    <col min="10241" max="10248" width="10.5703125" style="116" customWidth="1"/>
    <col min="10249" max="10496" width="11.42578125" style="116"/>
    <col min="10497" max="10504" width="10.5703125" style="116" customWidth="1"/>
    <col min="10505" max="10752" width="11.42578125" style="116"/>
    <col min="10753" max="10760" width="10.5703125" style="116" customWidth="1"/>
    <col min="10761" max="11008" width="11.42578125" style="116"/>
    <col min="11009" max="11016" width="10.5703125" style="116" customWidth="1"/>
    <col min="11017" max="11264" width="11.42578125" style="116"/>
    <col min="11265" max="11272" width="10.5703125" style="116" customWidth="1"/>
    <col min="11273" max="11520" width="11.42578125" style="116"/>
    <col min="11521" max="11528" width="10.5703125" style="116" customWidth="1"/>
    <col min="11529" max="11776" width="11.42578125" style="116"/>
    <col min="11777" max="11784" width="10.5703125" style="116" customWidth="1"/>
    <col min="11785" max="12032" width="11.42578125" style="116"/>
    <col min="12033" max="12040" width="10.5703125" style="116" customWidth="1"/>
    <col min="12041" max="12288" width="11.42578125" style="116"/>
    <col min="12289" max="12296" width="10.5703125" style="116" customWidth="1"/>
    <col min="12297" max="12544" width="11.42578125" style="116"/>
    <col min="12545" max="12552" width="10.5703125" style="116" customWidth="1"/>
    <col min="12553" max="12800" width="11.42578125" style="116"/>
    <col min="12801" max="12808" width="10.5703125" style="116" customWidth="1"/>
    <col min="12809" max="13056" width="11.42578125" style="116"/>
    <col min="13057" max="13064" width="10.5703125" style="116" customWidth="1"/>
    <col min="13065" max="13312" width="11.42578125" style="116"/>
    <col min="13313" max="13320" width="10.5703125" style="116" customWidth="1"/>
    <col min="13321" max="13568" width="11.42578125" style="116"/>
    <col min="13569" max="13576" width="10.5703125" style="116" customWidth="1"/>
    <col min="13577" max="13824" width="11.42578125" style="116"/>
    <col min="13825" max="13832" width="10.5703125" style="116" customWidth="1"/>
    <col min="13833" max="14080" width="11.42578125" style="116"/>
    <col min="14081" max="14088" width="10.5703125" style="116" customWidth="1"/>
    <col min="14089" max="14336" width="11.42578125" style="116"/>
    <col min="14337" max="14344" width="10.5703125" style="116" customWidth="1"/>
    <col min="14345" max="14592" width="11.42578125" style="116"/>
    <col min="14593" max="14600" width="10.5703125" style="116" customWidth="1"/>
    <col min="14601" max="14848" width="11.42578125" style="116"/>
    <col min="14849" max="14856" width="10.5703125" style="116" customWidth="1"/>
    <col min="14857" max="15104" width="11.42578125" style="116"/>
    <col min="15105" max="15112" width="10.5703125" style="116" customWidth="1"/>
    <col min="15113" max="15360" width="11.42578125" style="116"/>
    <col min="15361" max="15368" width="10.5703125" style="116" customWidth="1"/>
    <col min="15369" max="15616" width="11.42578125" style="116"/>
    <col min="15617" max="15624" width="10.5703125" style="116" customWidth="1"/>
    <col min="15625" max="15872" width="11.42578125" style="116"/>
    <col min="15873" max="15880" width="10.5703125" style="116" customWidth="1"/>
    <col min="15881" max="16128" width="11.42578125" style="116"/>
    <col min="16129" max="16136" width="10.5703125" style="116" customWidth="1"/>
    <col min="16137" max="16384" width="11.42578125" style="116"/>
  </cols>
  <sheetData>
    <row r="1" spans="1:8" s="115" customFormat="1" ht="20.100000000000001" customHeight="1" x14ac:dyDescent="0.4">
      <c r="A1" s="145" t="s">
        <v>193</v>
      </c>
      <c r="B1" s="145"/>
      <c r="C1" s="145"/>
      <c r="D1" s="145"/>
      <c r="E1" s="145"/>
      <c r="F1" s="145"/>
      <c r="G1" s="145"/>
      <c r="H1" s="145"/>
    </row>
    <row r="2" spans="1:8" s="115" customFormat="1" ht="43.5" customHeight="1" x14ac:dyDescent="0.4">
      <c r="A2" s="144" t="s">
        <v>194</v>
      </c>
      <c r="B2" s="144"/>
      <c r="C2" s="144"/>
      <c r="D2" s="144"/>
      <c r="E2" s="144"/>
      <c r="F2" s="144"/>
      <c r="G2" s="144"/>
      <c r="H2" s="144"/>
    </row>
    <row r="3" spans="1:8" s="115" customFormat="1" ht="35.1" customHeight="1" x14ac:dyDescent="0.4">
      <c r="A3" s="144" t="s">
        <v>195</v>
      </c>
      <c r="B3" s="144"/>
      <c r="C3" s="144"/>
      <c r="D3" s="144"/>
      <c r="E3" s="144"/>
      <c r="F3" s="144"/>
      <c r="G3" s="144"/>
      <c r="H3" s="144"/>
    </row>
    <row r="4" spans="1:8" s="115" customFormat="1" ht="99.75" customHeight="1" x14ac:dyDescent="0.4">
      <c r="A4" s="144" t="s">
        <v>274</v>
      </c>
      <c r="B4" s="144"/>
      <c r="C4" s="144"/>
      <c r="D4" s="144"/>
      <c r="E4" s="144"/>
      <c r="F4" s="144"/>
      <c r="G4" s="144"/>
      <c r="H4" s="144"/>
    </row>
    <row r="5" spans="1:8" s="115" customFormat="1" ht="53.1" customHeight="1" x14ac:dyDescent="0.4">
      <c r="A5" s="144" t="s">
        <v>196</v>
      </c>
      <c r="B5" s="144"/>
      <c r="C5" s="144"/>
      <c r="D5" s="144"/>
      <c r="E5" s="144"/>
      <c r="F5" s="144"/>
      <c r="G5" s="144"/>
      <c r="H5" s="144"/>
    </row>
    <row r="6" spans="1:8" s="115" customFormat="1" ht="35.1" customHeight="1" x14ac:dyDescent="0.4">
      <c r="A6" s="144" t="s">
        <v>197</v>
      </c>
      <c r="B6" s="144"/>
      <c r="C6" s="144"/>
      <c r="D6" s="144"/>
      <c r="E6" s="144"/>
      <c r="F6" s="144"/>
      <c r="G6" s="144"/>
      <c r="H6" s="144"/>
    </row>
    <row r="7" spans="1:8" s="115" customFormat="1" ht="88.35" customHeight="1" x14ac:dyDescent="0.4">
      <c r="A7" s="144" t="s">
        <v>198</v>
      </c>
      <c r="B7" s="144"/>
      <c r="C7" s="144"/>
      <c r="D7" s="144"/>
      <c r="E7" s="144"/>
      <c r="F7" s="144"/>
      <c r="G7" s="144"/>
      <c r="H7" s="144"/>
    </row>
    <row r="8" spans="1:8" s="115" customFormat="1" ht="88.35" customHeight="1" x14ac:dyDescent="0.4">
      <c r="A8" s="144" t="s">
        <v>199</v>
      </c>
      <c r="B8" s="144"/>
      <c r="C8" s="144"/>
      <c r="D8" s="144"/>
      <c r="E8" s="144"/>
      <c r="F8" s="144"/>
      <c r="G8" s="144"/>
      <c r="H8" s="144"/>
    </row>
    <row r="9" spans="1:8" s="115" customFormat="1" ht="70.349999999999994" customHeight="1" x14ac:dyDescent="0.4">
      <c r="A9" s="144" t="s">
        <v>275</v>
      </c>
      <c r="B9" s="144"/>
      <c r="C9" s="144"/>
      <c r="D9" s="144"/>
      <c r="E9" s="144"/>
      <c r="F9" s="144"/>
      <c r="G9" s="144"/>
      <c r="H9" s="144"/>
    </row>
    <row r="10" spans="1:8" s="115" customFormat="1" ht="53.1" customHeight="1" x14ac:dyDescent="0.4">
      <c r="A10" s="144" t="s">
        <v>200</v>
      </c>
      <c r="B10" s="144"/>
      <c r="C10" s="144"/>
      <c r="D10" s="144"/>
      <c r="E10" s="144"/>
      <c r="F10" s="144"/>
      <c r="G10" s="144"/>
      <c r="H10" s="144"/>
    </row>
    <row r="11" spans="1:8" s="115" customFormat="1" ht="122.75" customHeight="1" x14ac:dyDescent="0.4">
      <c r="A11" s="146" t="s">
        <v>276</v>
      </c>
      <c r="B11" s="144"/>
      <c r="C11" s="144"/>
      <c r="D11" s="144"/>
      <c r="E11" s="144"/>
      <c r="F11" s="144"/>
      <c r="G11" s="144"/>
      <c r="H11" s="144"/>
    </row>
    <row r="12" spans="1:8" s="115" customFormat="1" ht="35.1" customHeight="1" x14ac:dyDescent="0.4">
      <c r="A12" s="144" t="s">
        <v>201</v>
      </c>
      <c r="B12" s="144"/>
      <c r="C12" s="144"/>
      <c r="D12" s="144"/>
      <c r="E12" s="144"/>
      <c r="F12" s="144"/>
      <c r="G12" s="144"/>
      <c r="H12" s="144"/>
    </row>
    <row r="13" spans="1:8" s="115" customFormat="1" ht="97.35" customHeight="1" x14ac:dyDescent="0.4">
      <c r="A13" s="144" t="s">
        <v>202</v>
      </c>
      <c r="B13" s="144"/>
      <c r="C13" s="144"/>
      <c r="D13" s="144"/>
      <c r="E13" s="144"/>
      <c r="F13" s="144"/>
      <c r="G13" s="144"/>
      <c r="H13" s="144"/>
    </row>
    <row r="14" spans="1:8" s="115" customFormat="1" ht="97.35" customHeight="1" x14ac:dyDescent="0.4">
      <c r="A14" s="144" t="s">
        <v>203</v>
      </c>
      <c r="B14" s="144"/>
      <c r="C14" s="144"/>
      <c r="D14" s="144"/>
      <c r="E14" s="144"/>
      <c r="F14" s="144"/>
      <c r="G14" s="144"/>
      <c r="H14" s="144"/>
    </row>
    <row r="15" spans="1:8" s="115" customFormat="1" ht="20.100000000000001" customHeight="1" x14ac:dyDescent="0.4">
      <c r="A15" s="144" t="s">
        <v>204</v>
      </c>
      <c r="B15" s="144"/>
      <c r="C15" s="144"/>
      <c r="D15" s="144"/>
      <c r="E15" s="144"/>
      <c r="F15" s="144"/>
      <c r="G15" s="144"/>
      <c r="H15" s="144"/>
    </row>
    <row r="16" spans="1:8" x14ac:dyDescent="0.4">
      <c r="A16" s="143"/>
      <c r="B16" s="143"/>
      <c r="C16" s="143"/>
      <c r="D16" s="143"/>
      <c r="E16" s="143"/>
      <c r="F16" s="143"/>
      <c r="G16" s="143"/>
      <c r="H16" s="143"/>
    </row>
    <row r="17" spans="1:8" x14ac:dyDescent="0.4">
      <c r="A17" s="143"/>
      <c r="B17" s="143"/>
      <c r="C17" s="143"/>
      <c r="D17" s="143"/>
      <c r="E17" s="143"/>
      <c r="F17" s="143"/>
      <c r="G17" s="143"/>
      <c r="H17" s="143"/>
    </row>
    <row r="18" spans="1:8" x14ac:dyDescent="0.4">
      <c r="A18" s="143"/>
      <c r="B18" s="143"/>
      <c r="C18" s="143"/>
      <c r="D18" s="143"/>
      <c r="E18" s="143"/>
      <c r="F18" s="143"/>
      <c r="G18" s="143"/>
      <c r="H18" s="143"/>
    </row>
    <row r="19" spans="1:8" x14ac:dyDescent="0.4">
      <c r="A19" s="143"/>
      <c r="B19" s="143"/>
      <c r="C19" s="143"/>
      <c r="D19" s="143"/>
      <c r="E19" s="143"/>
      <c r="F19" s="143"/>
      <c r="G19" s="143"/>
      <c r="H19" s="143"/>
    </row>
    <row r="20" spans="1:8" x14ac:dyDescent="0.4">
      <c r="A20" s="143"/>
      <c r="B20" s="143"/>
      <c r="C20" s="143"/>
      <c r="D20" s="143"/>
      <c r="E20" s="143"/>
      <c r="F20" s="143"/>
      <c r="G20" s="143"/>
      <c r="H20" s="143"/>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263B-B774-4F95-B0B8-3F6131CEF7F4}">
  <dimension ref="A1:I53"/>
  <sheetViews>
    <sheetView workbookViewId="0"/>
  </sheetViews>
  <sheetFormatPr baseColWidth="10" defaultColWidth="10.7109375" defaultRowHeight="13.9" x14ac:dyDescent="0.4"/>
  <cols>
    <col min="1" max="16384" width="10.7109375" style="118"/>
  </cols>
  <sheetData>
    <row r="1" spans="1:9" x14ac:dyDescent="0.4">
      <c r="A1" s="117"/>
      <c r="B1" s="117"/>
      <c r="C1" s="117"/>
      <c r="D1" s="117"/>
      <c r="E1" s="117"/>
      <c r="F1" s="117"/>
      <c r="G1" s="117"/>
      <c r="H1" s="117"/>
      <c r="I1" s="117"/>
    </row>
    <row r="2" spans="1:9" x14ac:dyDescent="0.4">
      <c r="A2" s="117"/>
      <c r="B2" s="117"/>
      <c r="C2" s="117"/>
      <c r="D2" s="117"/>
      <c r="E2" s="117"/>
      <c r="F2" s="117"/>
      <c r="G2" s="117"/>
      <c r="H2" s="117"/>
      <c r="I2" s="117"/>
    </row>
    <row r="3" spans="1:9" x14ac:dyDescent="0.4">
      <c r="A3" s="117"/>
      <c r="B3" s="117"/>
      <c r="C3" s="117"/>
      <c r="D3" s="117"/>
      <c r="E3" s="117"/>
      <c r="F3" s="117"/>
      <c r="G3" s="117"/>
      <c r="H3" s="117"/>
      <c r="I3" s="117"/>
    </row>
    <row r="4" spans="1:9" x14ac:dyDescent="0.4">
      <c r="A4" s="117"/>
      <c r="B4" s="117"/>
      <c r="C4" s="117"/>
      <c r="D4" s="117"/>
      <c r="E4" s="117"/>
      <c r="F4" s="117"/>
      <c r="G4" s="117"/>
      <c r="H4" s="117"/>
      <c r="I4" s="117"/>
    </row>
    <row r="5" spans="1:9" x14ac:dyDescent="0.4">
      <c r="A5" s="117"/>
      <c r="B5" s="117"/>
      <c r="C5" s="117"/>
      <c r="D5" s="117"/>
      <c r="E5" s="117"/>
      <c r="F5" s="117"/>
      <c r="G5" s="117"/>
      <c r="H5" s="117"/>
      <c r="I5" s="117"/>
    </row>
    <row r="6" spans="1:9" x14ac:dyDescent="0.4">
      <c r="A6" s="117"/>
      <c r="B6" s="117"/>
      <c r="C6" s="117"/>
      <c r="D6" s="117"/>
      <c r="E6" s="117"/>
      <c r="F6" s="117"/>
      <c r="G6" s="117"/>
      <c r="H6" s="117"/>
      <c r="I6" s="117"/>
    </row>
    <row r="7" spans="1:9" x14ac:dyDescent="0.4">
      <c r="A7" s="117"/>
      <c r="B7" s="117"/>
      <c r="C7" s="117"/>
      <c r="D7" s="117"/>
      <c r="E7" s="117"/>
      <c r="F7" s="117"/>
      <c r="G7" s="117"/>
      <c r="H7" s="117"/>
      <c r="I7" s="117"/>
    </row>
    <row r="8" spans="1:9" x14ac:dyDescent="0.4">
      <c r="A8" s="117"/>
      <c r="B8" s="117"/>
      <c r="C8" s="117"/>
      <c r="D8" s="117"/>
      <c r="E8" s="117"/>
      <c r="F8" s="117"/>
      <c r="G8" s="117"/>
      <c r="H8" s="117"/>
      <c r="I8" s="117"/>
    </row>
    <row r="9" spans="1:9" x14ac:dyDescent="0.4">
      <c r="A9" s="117"/>
      <c r="B9" s="117"/>
      <c r="C9" s="117"/>
      <c r="D9" s="117"/>
      <c r="E9" s="117"/>
      <c r="F9" s="117"/>
      <c r="G9" s="117"/>
      <c r="H9" s="117"/>
      <c r="I9" s="117"/>
    </row>
    <row r="10" spans="1:9" x14ac:dyDescent="0.4">
      <c r="A10" s="117"/>
      <c r="B10" s="117"/>
      <c r="C10" s="117"/>
      <c r="D10" s="117"/>
      <c r="E10" s="117"/>
      <c r="F10" s="117"/>
      <c r="G10" s="117"/>
      <c r="H10" s="117"/>
      <c r="I10" s="117"/>
    </row>
    <row r="11" spans="1:9" x14ac:dyDescent="0.4">
      <c r="A11" s="117"/>
      <c r="B11" s="117"/>
      <c r="C11" s="117"/>
      <c r="D11" s="117"/>
      <c r="E11" s="117"/>
      <c r="F11" s="117"/>
      <c r="G11" s="117"/>
      <c r="H11" s="117"/>
      <c r="I11" s="117"/>
    </row>
    <row r="12" spans="1:9" x14ac:dyDescent="0.4">
      <c r="A12" s="117"/>
      <c r="B12" s="117"/>
      <c r="C12" s="117"/>
      <c r="D12" s="117"/>
      <c r="E12" s="117"/>
      <c r="F12" s="117"/>
      <c r="G12" s="117"/>
      <c r="H12" s="117"/>
      <c r="I12" s="117"/>
    </row>
    <row r="13" spans="1:9" x14ac:dyDescent="0.4">
      <c r="A13" s="117"/>
      <c r="B13" s="117"/>
      <c r="C13" s="117"/>
      <c r="D13" s="117"/>
      <c r="E13" s="117"/>
      <c r="F13" s="117"/>
      <c r="G13" s="117"/>
      <c r="H13" s="117"/>
      <c r="I13" s="117"/>
    </row>
    <row r="14" spans="1:9" x14ac:dyDescent="0.4">
      <c r="A14" s="117"/>
      <c r="B14" s="117"/>
      <c r="C14" s="117"/>
      <c r="D14" s="117"/>
      <c r="E14" s="117"/>
      <c r="F14" s="117"/>
      <c r="G14" s="117"/>
      <c r="H14" s="117"/>
      <c r="I14" s="117"/>
    </row>
    <row r="15" spans="1:9" x14ac:dyDescent="0.4">
      <c r="A15" s="117"/>
      <c r="B15" s="117"/>
      <c r="C15" s="117"/>
      <c r="D15" s="117"/>
      <c r="E15" s="117"/>
      <c r="F15" s="117"/>
      <c r="G15" s="117"/>
      <c r="H15" s="117"/>
      <c r="I15" s="117"/>
    </row>
    <row r="16" spans="1:9" x14ac:dyDescent="0.4">
      <c r="A16" s="117"/>
      <c r="B16" s="117"/>
      <c r="C16" s="117"/>
      <c r="D16" s="117"/>
      <c r="E16" s="117"/>
      <c r="F16" s="117"/>
      <c r="G16" s="117"/>
      <c r="H16" s="117"/>
      <c r="I16" s="117"/>
    </row>
    <row r="17" spans="1:9" x14ac:dyDescent="0.4">
      <c r="A17" s="117"/>
      <c r="B17" s="117"/>
      <c r="C17" s="117"/>
      <c r="D17" s="117"/>
      <c r="E17" s="117"/>
      <c r="F17" s="117"/>
      <c r="G17" s="117"/>
      <c r="H17" s="117"/>
      <c r="I17" s="117"/>
    </row>
    <row r="18" spans="1:9" x14ac:dyDescent="0.4">
      <c r="A18" s="117"/>
      <c r="B18" s="117"/>
      <c r="C18" s="117"/>
      <c r="D18" s="117"/>
      <c r="E18" s="117"/>
      <c r="F18" s="117"/>
      <c r="G18" s="117"/>
      <c r="H18" s="117"/>
      <c r="I18" s="117"/>
    </row>
    <row r="19" spans="1:9" x14ac:dyDescent="0.4">
      <c r="A19" s="117"/>
      <c r="B19" s="117"/>
      <c r="C19" s="117"/>
      <c r="D19" s="117"/>
      <c r="E19" s="117"/>
      <c r="F19" s="117"/>
      <c r="G19" s="117"/>
      <c r="H19" s="117"/>
      <c r="I19" s="117"/>
    </row>
    <row r="20" spans="1:9" x14ac:dyDescent="0.4">
      <c r="A20" s="117"/>
      <c r="B20" s="117"/>
      <c r="C20" s="117"/>
      <c r="D20" s="117"/>
      <c r="E20" s="117"/>
      <c r="F20" s="117"/>
      <c r="G20" s="117"/>
      <c r="H20" s="117"/>
      <c r="I20" s="117"/>
    </row>
    <row r="21" spans="1:9" x14ac:dyDescent="0.4">
      <c r="A21" s="117"/>
      <c r="B21" s="117"/>
      <c r="C21" s="117"/>
      <c r="D21" s="117"/>
      <c r="E21" s="117"/>
      <c r="F21" s="117"/>
      <c r="G21" s="117"/>
      <c r="H21" s="117"/>
      <c r="I21" s="117"/>
    </row>
    <row r="22" spans="1:9" x14ac:dyDescent="0.4">
      <c r="A22" s="117"/>
      <c r="B22" s="117"/>
      <c r="C22" s="117"/>
      <c r="D22" s="117"/>
      <c r="E22" s="117"/>
      <c r="F22" s="117"/>
      <c r="G22" s="117"/>
      <c r="H22" s="117"/>
      <c r="I22" s="117"/>
    </row>
    <row r="23" spans="1:9" x14ac:dyDescent="0.4">
      <c r="A23" s="117"/>
      <c r="B23" s="117"/>
      <c r="C23" s="117"/>
      <c r="D23" s="117"/>
      <c r="E23" s="117"/>
      <c r="F23" s="117"/>
      <c r="G23" s="117"/>
      <c r="H23" s="117"/>
      <c r="I23" s="117"/>
    </row>
    <row r="24" spans="1:9" x14ac:dyDescent="0.4">
      <c r="A24" s="117"/>
      <c r="B24" s="117"/>
      <c r="C24" s="117"/>
      <c r="D24" s="117"/>
      <c r="E24" s="117"/>
      <c r="F24" s="117"/>
      <c r="G24" s="117"/>
      <c r="H24" s="117"/>
      <c r="I24" s="117"/>
    </row>
    <row r="25" spans="1:9" x14ac:dyDescent="0.4">
      <c r="A25" s="117"/>
      <c r="B25" s="117"/>
      <c r="C25" s="117"/>
      <c r="D25" s="117"/>
      <c r="E25" s="117"/>
      <c r="F25" s="117"/>
      <c r="G25" s="117"/>
      <c r="H25" s="117"/>
      <c r="I25" s="117"/>
    </row>
    <row r="26" spans="1:9" x14ac:dyDescent="0.4">
      <c r="A26" s="117"/>
      <c r="B26" s="117"/>
      <c r="C26" s="117"/>
      <c r="D26" s="117"/>
      <c r="E26" s="117"/>
      <c r="F26" s="117"/>
      <c r="G26" s="117"/>
      <c r="H26" s="117"/>
      <c r="I26" s="117"/>
    </row>
    <row r="27" spans="1:9" x14ac:dyDescent="0.4">
      <c r="A27" s="117"/>
      <c r="B27" s="117"/>
      <c r="C27" s="117"/>
      <c r="D27" s="117"/>
      <c r="E27" s="117"/>
      <c r="F27" s="117"/>
      <c r="G27" s="117"/>
      <c r="H27" s="117"/>
      <c r="I27" s="117"/>
    </row>
    <row r="28" spans="1:9" x14ac:dyDescent="0.4">
      <c r="A28" s="117"/>
      <c r="B28" s="117"/>
      <c r="C28" s="117"/>
      <c r="D28" s="117"/>
      <c r="E28" s="117"/>
      <c r="F28" s="117"/>
      <c r="G28" s="117"/>
      <c r="H28" s="117"/>
      <c r="I28" s="117"/>
    </row>
    <row r="29" spans="1:9" x14ac:dyDescent="0.4">
      <c r="A29" s="117"/>
      <c r="B29" s="117"/>
      <c r="C29" s="117"/>
      <c r="D29" s="117"/>
      <c r="E29" s="117"/>
      <c r="F29" s="117"/>
      <c r="G29" s="117"/>
      <c r="H29" s="117"/>
      <c r="I29" s="117"/>
    </row>
    <row r="30" spans="1:9" x14ac:dyDescent="0.4">
      <c r="A30" s="117"/>
      <c r="B30" s="117"/>
      <c r="C30" s="117"/>
      <c r="D30" s="117"/>
      <c r="E30" s="117"/>
      <c r="F30" s="117"/>
      <c r="G30" s="117"/>
      <c r="H30" s="117"/>
      <c r="I30" s="117"/>
    </row>
    <row r="31" spans="1:9" x14ac:dyDescent="0.4">
      <c r="A31" s="117"/>
      <c r="B31" s="117"/>
      <c r="C31" s="117"/>
      <c r="D31" s="117"/>
      <c r="E31" s="117"/>
      <c r="F31" s="117"/>
      <c r="G31" s="117"/>
      <c r="H31" s="117"/>
      <c r="I31" s="117"/>
    </row>
    <row r="32" spans="1:9" x14ac:dyDescent="0.4">
      <c r="A32" s="117"/>
      <c r="B32" s="117"/>
      <c r="C32" s="117"/>
      <c r="D32" s="117"/>
      <c r="E32" s="117"/>
      <c r="F32" s="117"/>
      <c r="G32" s="117"/>
      <c r="H32" s="117"/>
      <c r="I32" s="117"/>
    </row>
    <row r="33" spans="1:9" x14ac:dyDescent="0.4">
      <c r="A33" s="117"/>
      <c r="B33" s="117"/>
      <c r="C33" s="117"/>
      <c r="D33" s="117"/>
      <c r="E33" s="117"/>
      <c r="F33" s="117"/>
      <c r="G33" s="117"/>
      <c r="H33" s="117"/>
      <c r="I33" s="117"/>
    </row>
    <row r="34" spans="1:9" x14ac:dyDescent="0.4">
      <c r="A34" s="117"/>
      <c r="B34" s="117"/>
      <c r="C34" s="117"/>
      <c r="D34" s="117"/>
      <c r="E34" s="117"/>
      <c r="F34" s="117"/>
      <c r="G34" s="117"/>
      <c r="H34" s="117"/>
      <c r="I34" s="117"/>
    </row>
    <row r="35" spans="1:9" x14ac:dyDescent="0.4">
      <c r="A35" s="117"/>
      <c r="B35" s="117"/>
      <c r="C35" s="117"/>
      <c r="D35" s="117"/>
      <c r="E35" s="117"/>
      <c r="F35" s="117"/>
      <c r="G35" s="117"/>
      <c r="H35" s="117"/>
      <c r="I35" s="117"/>
    </row>
    <row r="36" spans="1:9" x14ac:dyDescent="0.4">
      <c r="A36" s="117"/>
      <c r="B36" s="117"/>
      <c r="C36" s="117"/>
      <c r="D36" s="117"/>
      <c r="E36" s="117"/>
      <c r="F36" s="117"/>
      <c r="G36" s="117"/>
      <c r="H36" s="117"/>
      <c r="I36" s="117"/>
    </row>
    <row r="37" spans="1:9" x14ac:dyDescent="0.4">
      <c r="A37" s="117"/>
      <c r="B37" s="117"/>
      <c r="C37" s="117"/>
      <c r="D37" s="117"/>
      <c r="E37" s="117"/>
      <c r="F37" s="117"/>
      <c r="G37" s="117"/>
      <c r="H37" s="117"/>
      <c r="I37" s="117"/>
    </row>
    <row r="38" spans="1:9" x14ac:dyDescent="0.4">
      <c r="A38" s="117"/>
      <c r="B38" s="117"/>
      <c r="C38" s="117"/>
      <c r="D38" s="117"/>
      <c r="E38" s="117"/>
      <c r="F38" s="117"/>
      <c r="G38" s="117"/>
      <c r="H38" s="117"/>
      <c r="I38" s="117"/>
    </row>
    <row r="39" spans="1:9" x14ac:dyDescent="0.4">
      <c r="A39" s="117"/>
      <c r="B39" s="117"/>
      <c r="C39" s="117"/>
      <c r="D39" s="117"/>
      <c r="E39" s="117"/>
      <c r="F39" s="117"/>
      <c r="G39" s="117"/>
      <c r="H39" s="117"/>
      <c r="I39" s="117"/>
    </row>
    <row r="40" spans="1:9" x14ac:dyDescent="0.4">
      <c r="A40" s="117"/>
      <c r="B40" s="117"/>
      <c r="C40" s="117"/>
      <c r="D40" s="117"/>
      <c r="E40" s="117"/>
      <c r="F40" s="117"/>
      <c r="G40" s="117"/>
      <c r="H40" s="117"/>
      <c r="I40" s="117"/>
    </row>
    <row r="41" spans="1:9" x14ac:dyDescent="0.4">
      <c r="A41" s="117"/>
      <c r="B41" s="117"/>
      <c r="C41" s="117"/>
      <c r="D41" s="117"/>
      <c r="E41" s="117"/>
      <c r="F41" s="117"/>
      <c r="G41" s="117"/>
      <c r="H41" s="117"/>
      <c r="I41" s="117"/>
    </row>
    <row r="42" spans="1:9" x14ac:dyDescent="0.4">
      <c r="A42" s="117"/>
      <c r="B42" s="117"/>
      <c r="C42" s="117"/>
      <c r="D42" s="117"/>
      <c r="E42" s="117"/>
      <c r="F42" s="117"/>
      <c r="G42" s="117"/>
      <c r="H42" s="117"/>
      <c r="I42" s="117"/>
    </row>
    <row r="43" spans="1:9" x14ac:dyDescent="0.4">
      <c r="A43" s="117"/>
      <c r="B43" s="117"/>
      <c r="C43" s="117"/>
      <c r="D43" s="117"/>
      <c r="E43" s="117"/>
      <c r="F43" s="117"/>
      <c r="G43" s="117"/>
      <c r="H43" s="117"/>
      <c r="I43" s="117"/>
    </row>
    <row r="44" spans="1:9" x14ac:dyDescent="0.4">
      <c r="A44" s="117"/>
      <c r="B44" s="117"/>
      <c r="C44" s="117"/>
      <c r="D44" s="117"/>
      <c r="E44" s="117"/>
      <c r="F44" s="117"/>
      <c r="G44" s="117"/>
      <c r="H44" s="117"/>
      <c r="I44" s="117"/>
    </row>
    <row r="45" spans="1:9" x14ac:dyDescent="0.4">
      <c r="A45" s="117"/>
      <c r="B45" s="117"/>
      <c r="C45" s="117"/>
      <c r="D45" s="117"/>
      <c r="E45" s="117"/>
      <c r="F45" s="117"/>
      <c r="G45" s="117"/>
      <c r="H45" s="117"/>
      <c r="I45" s="117"/>
    </row>
    <row r="46" spans="1:9" x14ac:dyDescent="0.4">
      <c r="A46" s="117"/>
      <c r="B46" s="117"/>
      <c r="C46" s="117"/>
      <c r="D46" s="117"/>
      <c r="E46" s="117"/>
      <c r="F46" s="117"/>
      <c r="G46" s="117"/>
      <c r="H46" s="117"/>
      <c r="I46" s="117"/>
    </row>
    <row r="47" spans="1:9" x14ac:dyDescent="0.4">
      <c r="A47" s="117"/>
      <c r="B47" s="117"/>
      <c r="C47" s="117"/>
      <c r="D47" s="117"/>
      <c r="E47" s="117"/>
      <c r="F47" s="117"/>
      <c r="G47" s="117"/>
      <c r="H47" s="117"/>
      <c r="I47" s="117"/>
    </row>
    <row r="48" spans="1:9" x14ac:dyDescent="0.4">
      <c r="A48" s="117"/>
      <c r="B48" s="117"/>
      <c r="C48" s="117"/>
      <c r="D48" s="117"/>
      <c r="E48" s="117"/>
      <c r="F48" s="117"/>
      <c r="G48" s="117"/>
      <c r="H48" s="117"/>
      <c r="I48" s="117"/>
    </row>
    <row r="49" spans="1:9" x14ac:dyDescent="0.4">
      <c r="A49" s="119" t="s">
        <v>277</v>
      </c>
      <c r="B49" s="119"/>
      <c r="C49" s="119"/>
      <c r="D49" s="119"/>
      <c r="E49" s="119"/>
      <c r="F49" s="117"/>
      <c r="G49" s="117"/>
      <c r="H49" s="117"/>
      <c r="I49" s="117"/>
    </row>
    <row r="50" spans="1:9" x14ac:dyDescent="0.4">
      <c r="A50" s="119" t="s">
        <v>278</v>
      </c>
      <c r="B50" s="119"/>
      <c r="C50" s="119"/>
      <c r="D50" s="119"/>
      <c r="E50" s="119"/>
      <c r="F50" s="117"/>
      <c r="G50" s="117"/>
      <c r="H50" s="117"/>
      <c r="I50" s="117"/>
    </row>
    <row r="51" spans="1:9" x14ac:dyDescent="0.4">
      <c r="A51" s="120" t="s">
        <v>279</v>
      </c>
      <c r="B51" s="117"/>
      <c r="C51" s="117"/>
      <c r="D51" s="117"/>
      <c r="E51" s="117"/>
      <c r="F51" s="117"/>
      <c r="G51" s="117"/>
      <c r="H51" s="117"/>
      <c r="I51" s="117"/>
    </row>
    <row r="52" spans="1:9" x14ac:dyDescent="0.4">
      <c r="A52" s="117"/>
      <c r="B52" s="117"/>
      <c r="C52" s="117"/>
      <c r="D52" s="117"/>
      <c r="E52" s="117"/>
      <c r="F52" s="117"/>
      <c r="G52" s="117"/>
      <c r="H52" s="117"/>
      <c r="I52" s="117"/>
    </row>
    <row r="53" spans="1:9" x14ac:dyDescent="0.4">
      <c r="A53" s="117"/>
      <c r="B53" s="117"/>
      <c r="C53" s="117"/>
      <c r="D53" s="117"/>
      <c r="E53" s="117"/>
      <c r="F53" s="117"/>
      <c r="G53" s="117"/>
      <c r="H53" s="117"/>
      <c r="I53" s="117"/>
    </row>
  </sheetData>
  <sheetProtection algorithmName="SHA-512" hashValue="YoNC2w/8mPgsbFgPDx8CzSzU5aWb2wHYxo5ureBGnssbW1VgyRZ78WDprXHXZ7mF5Y1FgeqqdooO3jBaIY2xEg==" saltValue="esC+PBN1y2ST/X5rlKQ33w==" spinCount="100000" sheet="1" objects="1" scenarios="1"/>
  <hyperlinks>
    <hyperlink ref="A51" r:id="rId1" xr:uid="{10048071-E16D-410A-A06F-EB99DDAFB5C4}"/>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27" bestFit="1" customWidth="1"/>
    <col min="2" max="2" width="39" style="27" customWidth="1"/>
    <col min="3" max="16384" width="11.42578125" style="27"/>
  </cols>
  <sheetData>
    <row r="1" spans="1:7" ht="20.100000000000001" customHeight="1" x14ac:dyDescent="0.4">
      <c r="A1" s="26" t="s">
        <v>35</v>
      </c>
      <c r="C1" s="28" t="s">
        <v>36</v>
      </c>
    </row>
    <row r="2" spans="1:7" ht="18" customHeight="1" x14ac:dyDescent="0.4">
      <c r="A2" s="27" t="s">
        <v>37</v>
      </c>
      <c r="B2" s="29"/>
      <c r="C2" s="27" t="s">
        <v>37</v>
      </c>
    </row>
    <row r="3" spans="1:7" ht="18" customHeight="1" x14ac:dyDescent="0.4">
      <c r="A3" s="27" t="s">
        <v>38</v>
      </c>
      <c r="B3" s="71"/>
      <c r="C3" s="27" t="s">
        <v>39</v>
      </c>
    </row>
    <row r="4" spans="1:7" ht="18" customHeight="1" x14ac:dyDescent="0.4">
      <c r="A4" s="27" t="s">
        <v>40</v>
      </c>
      <c r="B4" s="29"/>
      <c r="C4" s="27" t="s">
        <v>41</v>
      </c>
    </row>
    <row r="5" spans="1:7" ht="10.050000000000001" customHeight="1" x14ac:dyDescent="0.4"/>
    <row r="6" spans="1:7" ht="60" customHeight="1" x14ac:dyDescent="0.4">
      <c r="A6" s="150" t="s">
        <v>280</v>
      </c>
      <c r="B6" s="151"/>
      <c r="C6" s="151"/>
      <c r="D6" s="151"/>
      <c r="E6" s="151"/>
      <c r="F6" s="151"/>
      <c r="G6" s="151"/>
    </row>
    <row r="7" spans="1:7" ht="10.050000000000001" customHeight="1" x14ac:dyDescent="0.4">
      <c r="A7" s="121"/>
      <c r="B7" s="121"/>
      <c r="C7" s="121"/>
      <c r="D7" s="121"/>
      <c r="E7" s="121"/>
      <c r="F7" s="121"/>
      <c r="G7" s="121"/>
    </row>
    <row r="8" spans="1:7" ht="60" customHeight="1" x14ac:dyDescent="0.4">
      <c r="A8" s="150" t="s">
        <v>281</v>
      </c>
      <c r="B8" s="151"/>
      <c r="C8" s="151"/>
      <c r="D8" s="151"/>
      <c r="E8" s="151"/>
      <c r="F8" s="151"/>
      <c r="G8" s="151"/>
    </row>
    <row r="9" spans="1:7" ht="10.050000000000001" customHeight="1" x14ac:dyDescent="0.4">
      <c r="A9" s="30"/>
    </row>
    <row r="10" spans="1:7" ht="40.049999999999997" customHeight="1" x14ac:dyDescent="0.4">
      <c r="A10" s="147" t="s">
        <v>169</v>
      </c>
      <c r="B10" s="147"/>
      <c r="C10" s="147"/>
      <c r="D10" s="147"/>
      <c r="E10" s="147"/>
      <c r="F10" s="147"/>
      <c r="G10" s="147"/>
    </row>
    <row r="11" spans="1:7" ht="70.05" customHeight="1" x14ac:dyDescent="0.4">
      <c r="A11" s="152" t="s">
        <v>282</v>
      </c>
      <c r="B11" s="152"/>
      <c r="C11" s="152"/>
      <c r="D11" s="152"/>
      <c r="E11" s="152"/>
      <c r="F11" s="152"/>
      <c r="G11" s="152"/>
    </row>
    <row r="12" spans="1:7" ht="40.049999999999997" customHeight="1" x14ac:dyDescent="0.4">
      <c r="A12" s="147" t="s">
        <v>142</v>
      </c>
      <c r="B12" s="147"/>
      <c r="C12" s="148" t="s">
        <v>143</v>
      </c>
      <c r="D12" s="148"/>
      <c r="E12" s="148"/>
      <c r="F12" s="148"/>
      <c r="G12" s="78"/>
    </row>
    <row r="13" spans="1:7" ht="10.050000000000001" customHeight="1" x14ac:dyDescent="0.4">
      <c r="A13" s="69"/>
      <c r="B13" s="69"/>
      <c r="C13" s="70"/>
      <c r="D13" s="70"/>
      <c r="E13" s="70"/>
      <c r="F13" s="70"/>
      <c r="G13" s="70"/>
    </row>
    <row r="14" spans="1:7" ht="10.050000000000001" customHeight="1" x14ac:dyDescent="0.4"/>
    <row r="15" spans="1:7" ht="18" customHeight="1" x14ac:dyDescent="0.4">
      <c r="A15" s="27" t="s">
        <v>43</v>
      </c>
      <c r="B15" s="71"/>
      <c r="C15" s="149" t="s">
        <v>54</v>
      </c>
      <c r="D15" s="149"/>
      <c r="E15" s="149"/>
    </row>
    <row r="16" spans="1:7" ht="18" customHeight="1" x14ac:dyDescent="0.4">
      <c r="A16" s="27" t="s">
        <v>44</v>
      </c>
      <c r="B16" s="30" t="str">
        <f>IF(ISBLANK(B15),"",IF(B3=B15,"Kontrolle erfolgreich - check ok","FEHLER - ERROR"))</f>
        <v/>
      </c>
      <c r="C16" s="27" t="s">
        <v>55</v>
      </c>
    </row>
    <row r="17" spans="2:2" x14ac:dyDescent="0.4">
      <c r="B17" s="30" t="str">
        <f>IF(ISBLANK(B15),"",IF(ISERROR(FIND("@",B15,1)),"keine gültige eMail-Adresse",IF((VALUE(FIND("@",B15,1))&gt;1),"","keine gültige eMail-Adresse!")))</f>
        <v/>
      </c>
    </row>
    <row r="18" spans="2:2" x14ac:dyDescent="0.4">
      <c r="B18" s="30" t="str">
        <f>IF(ISBLANK(B15),"",IF(ISERROR(FIND("@",B15,1)),"no valid eMail-adress",IF((VALUE(FIND("@",B15,1))&gt;1),"","no valid eMail-address!")))</f>
        <v/>
      </c>
    </row>
    <row r="19" spans="2:2" x14ac:dyDescent="0.4">
      <c r="B19" s="27" t="str">
        <f>IF(ISBLANK(B15),"",IF(ISERROR(FIND("; ",B15,1)),"",IF((VALUE(FIND("; ",B15,1))&gt;8),"","Achtung - die zweite eMail-Adresse wurde nicht korrekt eingegeben")))</f>
        <v/>
      </c>
    </row>
  </sheetData>
  <sheetProtection algorithmName="SHA-512" hashValue="+mRkwQzyyFpfBOdlsYhY0Ke88NtRMEG6wyO0lq99qFT5H88ftxesdkh8irp+5lWkpKKzBsD8zQodUmVyMUfqyQ==" saltValue="2l8IYRJOI4RlwEkW+Rzim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
  <sheetViews>
    <sheetView workbookViewId="0"/>
  </sheetViews>
  <sheetFormatPr baseColWidth="10" defaultRowHeight="13.9" x14ac:dyDescent="0.4"/>
  <cols>
    <col min="1" max="1" width="39.5" bestFit="1" customWidth="1"/>
    <col min="2" max="2" width="33.140625" bestFit="1" customWidth="1"/>
  </cols>
  <sheetData>
    <row r="1" spans="1:7" x14ac:dyDescent="0.4">
      <c r="A1" t="s">
        <v>11</v>
      </c>
      <c r="B1" s="3" t="str">
        <f>IF(ISNUMBER(VALUE(Ergebnisse!G1)),IF(VALUE(Ergebnisse!G1)&gt;0,VALUE(Ergebnisse!G1),""),"")</f>
        <v/>
      </c>
      <c r="D1" t="s">
        <v>18</v>
      </c>
    </row>
    <row r="2" spans="1:7" x14ac:dyDescent="0.4">
      <c r="A2" t="s">
        <v>4</v>
      </c>
      <c r="B2" s="3" t="str">
        <f>IF(ISNUMBER(VALUE(Ergebnisse!G2)),IF(VALUE(Ergebnisse!G2)&gt;0,VALUE(Ergebnisse!G2),""),"")</f>
        <v/>
      </c>
    </row>
    <row r="3" spans="1:7" x14ac:dyDescent="0.4">
      <c r="A3" t="s">
        <v>12</v>
      </c>
      <c r="B3" s="22" t="s">
        <v>129</v>
      </c>
      <c r="D3" t="s">
        <v>17</v>
      </c>
    </row>
    <row r="4" spans="1:7" x14ac:dyDescent="0.4">
      <c r="A4" t="s">
        <v>13</v>
      </c>
      <c r="B4" s="3">
        <f>YEAR(Ergebnisse!E5)</f>
        <v>2026</v>
      </c>
      <c r="D4" s="4">
        <v>2</v>
      </c>
    </row>
    <row r="5" spans="1:7" x14ac:dyDescent="0.4">
      <c r="A5" t="s">
        <v>14</v>
      </c>
      <c r="B5" s="3" t="str">
        <f>D8</f>
        <v>N</v>
      </c>
      <c r="D5" t="str">
        <f>IF(D4=2,"N","J")</f>
        <v>N</v>
      </c>
      <c r="F5">
        <v>1</v>
      </c>
      <c r="G5" s="35" t="s">
        <v>48</v>
      </c>
    </row>
    <row r="6" spans="1:7" x14ac:dyDescent="0.4">
      <c r="A6" t="s">
        <v>32</v>
      </c>
      <c r="B6" s="3">
        <f>Ergebnisse!G3</f>
        <v>1</v>
      </c>
      <c r="F6">
        <v>2</v>
      </c>
      <c r="G6" s="35" t="s">
        <v>49</v>
      </c>
    </row>
    <row r="7" spans="1:7" x14ac:dyDescent="0.4">
      <c r="A7" t="s">
        <v>34</v>
      </c>
      <c r="B7" s="24">
        <f>Ergebnisse!E5</f>
        <v>46208</v>
      </c>
    </row>
    <row r="8" spans="1:7" x14ac:dyDescent="0.4">
      <c r="A8" t="s">
        <v>15</v>
      </c>
      <c r="B8" s="3">
        <v>9</v>
      </c>
      <c r="D8" t="str">
        <f>LEFT(D5,1)</f>
        <v>N</v>
      </c>
    </row>
    <row r="9" spans="1:7" x14ac:dyDescent="0.4">
      <c r="A9" t="s">
        <v>16</v>
      </c>
      <c r="B9" s="3">
        <v>2</v>
      </c>
    </row>
    <row r="10" spans="1:7" x14ac:dyDescent="0.4">
      <c r="A10" t="s">
        <v>164</v>
      </c>
      <c r="B10" s="77">
        <f>Kontakt!B2</f>
        <v>0</v>
      </c>
    </row>
    <row r="11" spans="1:7" x14ac:dyDescent="0.4">
      <c r="A11" t="s">
        <v>165</v>
      </c>
      <c r="B11" s="3">
        <f>IF(Kontakt!B3=Kontakt!B15,Kontakt!B3,0)</f>
        <v>0</v>
      </c>
    </row>
    <row r="12" spans="1:7" x14ac:dyDescent="0.4">
      <c r="A12" s="35" t="s">
        <v>166</v>
      </c>
      <c r="B12" s="3">
        <v>1</v>
      </c>
    </row>
    <row r="13" spans="1:7" x14ac:dyDescent="0.4">
      <c r="A13" t="s">
        <v>20</v>
      </c>
      <c r="B13" s="2" t="str">
        <f>Ergebnisse!A19</f>
        <v>Fett</v>
      </c>
      <c r="C13" s="2" t="str">
        <f>Ergebnisse!B19</f>
        <v>g/100 g Probe</v>
      </c>
    </row>
    <row r="14" spans="1:7" x14ac:dyDescent="0.4">
      <c r="A14" t="s">
        <v>21</v>
      </c>
      <c r="B14" s="2" t="str">
        <f>Ergebnisse!A20</f>
        <v>Rohprotein (N * 6,25)</v>
      </c>
      <c r="C14" s="2" t="str">
        <f>Ergebnisse!B20</f>
        <v>g/100 g Probe</v>
      </c>
    </row>
    <row r="15" spans="1:7" x14ac:dyDescent="0.4">
      <c r="A15" t="s">
        <v>22</v>
      </c>
      <c r="B15" s="2" t="str">
        <f>Ergebnisse!A21</f>
        <v>Wasser</v>
      </c>
      <c r="C15" s="2" t="str">
        <f>Ergebnisse!B21</f>
        <v>g/100 g Probe</v>
      </c>
    </row>
    <row r="16" spans="1:7" x14ac:dyDescent="0.4">
      <c r="A16" t="s">
        <v>23</v>
      </c>
      <c r="B16" s="2" t="str">
        <f>Ergebnisse!A22</f>
        <v>Asche</v>
      </c>
      <c r="C16" s="2" t="str">
        <f>Ergebnisse!B22</f>
        <v>g/100 g Probe</v>
      </c>
    </row>
    <row r="17" spans="1:3" x14ac:dyDescent="0.4">
      <c r="A17" t="s">
        <v>24</v>
      </c>
      <c r="B17" s="2" t="str">
        <f>Ergebnisse!A23</f>
        <v>Lactose, wasserfrei</v>
      </c>
      <c r="C17" s="2" t="str">
        <f>Ergebnisse!B23</f>
        <v>g/100 g Probe</v>
      </c>
    </row>
    <row r="18" spans="1:3" x14ac:dyDescent="0.4">
      <c r="A18" t="s">
        <v>25</v>
      </c>
      <c r="B18" s="2" t="str">
        <f>Ergebnisse!A24</f>
        <v>Buttersäure</v>
      </c>
      <c r="C18" s="2" t="str">
        <f>Ergebnisse!B24</f>
        <v>g/100 g Fett</v>
      </c>
    </row>
    <row r="19" spans="1:3" x14ac:dyDescent="0.4">
      <c r="A19" t="s">
        <v>26</v>
      </c>
      <c r="B19" s="2" t="str">
        <f>Ergebnisse!A25</f>
        <v>Buttersäuremethylester</v>
      </c>
      <c r="C19" s="2" t="str">
        <f>Ergebnisse!B25</f>
        <v>g/100 g Fett</v>
      </c>
    </row>
    <row r="20" spans="1:3" x14ac:dyDescent="0.4">
      <c r="A20" t="s">
        <v>137</v>
      </c>
      <c r="B20" s="2" t="str">
        <f>Ergebnisse!A26</f>
        <v>Halbmikrobuttersäurezahl (HBSZ)</v>
      </c>
      <c r="C20" s="2" t="str">
        <f>Ergebnisse!B26</f>
        <v>ohne</v>
      </c>
    </row>
    <row r="21" spans="1:3" x14ac:dyDescent="0.4">
      <c r="A21" t="s">
        <v>167</v>
      </c>
      <c r="B21" s="2" t="str">
        <f>Ergebnisse!A27</f>
        <v>Natrium</v>
      </c>
      <c r="C21" s="2" t="str">
        <f>Ergebnisse!B27</f>
        <v>g/100 g Probe</v>
      </c>
    </row>
  </sheetData>
  <sheetProtection algorithmName="SHA-512" hashValue="oh4Zm2R82TlwDCPCFV7PeYmR4C7ARFeNH68X+C5C5SVzB9X6+MFon1ki7EMYko3fcyvI2R57J4bIsVc9tOjDIQ==" saltValue="IGGwMvteFfOCyITpClgxZg=="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7</vt:i4>
      </vt:variant>
    </vt:vector>
  </HeadingPairs>
  <TitlesOfParts>
    <vt:vector size="27"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Natrium</vt:lpstr>
      <vt:lpstr>Fett</vt:lpstr>
      <vt:lpstr>Rohprotein</vt:lpstr>
      <vt:lpstr>Wasser</vt:lpstr>
      <vt:lpstr>Asche</vt:lpstr>
      <vt:lpstr>Lactose</vt:lpstr>
      <vt:lpstr>Buttersäure</vt:lpstr>
      <vt:lpstr>BSME</vt:lpstr>
      <vt:lpstr>HBSZ</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2022-05-01T14:13:11Z</cp:lastPrinted>
  <dcterms:created xsi:type="dcterms:W3CDTF">2005-02-14T18:41:01Z</dcterms:created>
  <dcterms:modified xsi:type="dcterms:W3CDTF">2026-05-08T13:18:56Z</dcterms:modified>
</cp:coreProperties>
</file>