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55ECDB7D-3C0D-4AC4-8EB6-46FA923E4756}" xr6:coauthVersionLast="47" xr6:coauthVersionMax="47" xr10:uidLastSave="{00000000-0000-0000-0000-000000000000}"/>
  <workbookProtection workbookAlgorithmName="SHA-512" workbookHashValue="dK2uOrkvTTk4T4YjndzBzKliAvQLPbhkXarzGedMJ1kRH+gOoUiPTDW+8/yFgKVVVoHjGFQehRQ/mEavvd1gTg==" workbookSaltValue="LK9JHzF2KWPcMy8Iq+2Ytg==" workbookSpinCount="100000" lockStructure="1"/>
  <bookViews>
    <workbookView xWindow="-98" yWindow="-98" windowWidth="28996" windowHeight="15675" firstSheet="1" activeTab="7" xr2:uid="{00000000-000D-0000-FFFF-FFFF00000000}"/>
  </bookViews>
  <sheets>
    <sheet name="Significance" sheetId="70" r:id="rId1"/>
    <sheet name="Reporting" sheetId="71" r:id="rId2"/>
    <sheet name="Auswertung" sheetId="73" r:id="rId3"/>
    <sheet name="Datenübernahme" sheetId="74" r:id="rId4"/>
    <sheet name="Signifikanz" sheetId="75" r:id="rId5"/>
    <sheet name="Ausfüllhinweise" sheetId="76" r:id="rId6"/>
    <sheet name="Kurzanleitung" sheetId="77" r:id="rId7"/>
    <sheet name="Kontakt" sheetId="49" r:id="rId8"/>
    <sheet name="Teilnehmerdaten" sheetId="17" state="hidden" r:id="rId9"/>
    <sheet name="Ergebnisse" sheetId="5" r:id="rId10"/>
    <sheet name="Mitteilungen" sheetId="15" r:id="rId11"/>
    <sheet name="StärkeVerfahren" sheetId="64" state="hidden" r:id="rId12"/>
    <sheet name="Fett" sheetId="65" state="hidden" r:id="rId13"/>
    <sheet name="Fett_gesaettigt" sheetId="66" state="hidden" r:id="rId14"/>
    <sheet name="Zucker" sheetId="67" state="hidden" r:id="rId15"/>
    <sheet name="SacGluFru" sheetId="24" state="hidden" r:id="rId16"/>
    <sheet name="Lactose" sheetId="37" state="hidden" r:id="rId17"/>
    <sheet name="Kohlenhydrate" sheetId="60" state="hidden" r:id="rId18"/>
    <sheet name="Staerke-enz" sheetId="68" state="hidden" r:id="rId19"/>
    <sheet name="Staerke-pol" sheetId="61" state="hidden" r:id="rId20"/>
    <sheet name="Staerke-Red" sheetId="62" state="hidden" r:id="rId21"/>
    <sheet name="Staerke-Sons" sheetId="63"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3">#REF!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3">#REF!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2">#REF!</definedName>
    <definedName name="Parameter2" localSheetId="13">#REF!</definedName>
    <definedName name="Parameter2" localSheetId="7">#REF!</definedName>
    <definedName name="Parameter2">#REF!</definedName>
    <definedName name="Parameter2alt" localSheetId="5">#REF!</definedName>
    <definedName name="Parameter2alt" localSheetId="13">#REF!</definedName>
    <definedName name="Parameter2alt" localSheetId="6">#REF!</definedName>
    <definedName name="Parameter2alt">#REF!</definedName>
    <definedName name="test" localSheetId="5">[2]Parameter2!$B$3:$B$18</definedName>
    <definedName name="test" localSheetId="2">[3]Parameter2!$B$3:$B$18</definedName>
    <definedName name="test" localSheetId="12">[4]Parameter2!$B$3:$B$18</definedName>
    <definedName name="test" localSheetId="13">[5]Parameter2!$B$3:$B$18</definedName>
    <definedName name="test" localSheetId="7">[3]Parameter2!$B$3:$B$18</definedName>
    <definedName name="test" localSheetId="6">[6]Parameter2!$B$3:$B$18</definedName>
    <definedName name="test" localSheetId="1">[1]Parameter2!$B$3:$B$18</definedName>
    <definedName name="test">[1]Parameter2!$B$3:$B$18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64" l="1"/>
  <c r="B11" i="17"/>
  <c r="B10" i="17"/>
  <c r="F5" i="5" l="1"/>
  <c r="F4" i="5"/>
  <c r="B23" i="17" l="1"/>
  <c r="C23" i="17"/>
  <c r="C1" i="64"/>
  <c r="L34" i="5" s="1"/>
  <c r="C1" i="65"/>
  <c r="L22" i="5" s="1"/>
  <c r="G34" i="5"/>
  <c r="K69" i="5" s="1"/>
  <c r="F34" i="5"/>
  <c r="K67" i="5" s="1"/>
  <c r="C16" i="68"/>
  <c r="C1" i="68"/>
  <c r="B14" i="17"/>
  <c r="C14" i="17"/>
  <c r="B15" i="17"/>
  <c r="C15" i="17"/>
  <c r="B16" i="17"/>
  <c r="C16" i="17"/>
  <c r="B17" i="17"/>
  <c r="C17" i="17"/>
  <c r="B18" i="17"/>
  <c r="C18" i="17"/>
  <c r="B19" i="17"/>
  <c r="C19" i="17"/>
  <c r="B20" i="17"/>
  <c r="C20" i="17"/>
  <c r="B21" i="17"/>
  <c r="C21" i="17"/>
  <c r="B22" i="17"/>
  <c r="C22" i="17"/>
  <c r="C13" i="17"/>
  <c r="B1" i="67"/>
  <c r="L26" i="5"/>
  <c r="F26" i="5"/>
  <c r="K51" i="5"/>
  <c r="F27" i="5"/>
  <c r="K53" i="5" s="1"/>
  <c r="C21" i="63"/>
  <c r="L33" i="5"/>
  <c r="F33" i="5"/>
  <c r="K65" i="5"/>
  <c r="F22" i="5"/>
  <c r="K43" i="5" s="1"/>
  <c r="F32" i="5"/>
  <c r="K63" i="5"/>
  <c r="F31" i="5"/>
  <c r="F30" i="5"/>
  <c r="K59" i="5" s="1"/>
  <c r="F29" i="5"/>
  <c r="K57" i="5" s="1"/>
  <c r="F28" i="5"/>
  <c r="K55" i="5" s="1"/>
  <c r="B1" i="66"/>
  <c r="L23" i="5" s="1"/>
  <c r="F25" i="5"/>
  <c r="K49" i="5" s="1"/>
  <c r="A50" i="5" s="1"/>
  <c r="F24" i="5"/>
  <c r="K47" i="5" s="1"/>
  <c r="A48" i="5" s="1"/>
  <c r="F23" i="5"/>
  <c r="K45" i="5"/>
  <c r="M34" i="5"/>
  <c r="C1" i="63"/>
  <c r="C1" i="62"/>
  <c r="C18" i="61"/>
  <c r="C1" i="61"/>
  <c r="L32" i="5"/>
  <c r="A64" i="5"/>
  <c r="C1" i="60"/>
  <c r="L31" i="5" s="1"/>
  <c r="A14" i="5"/>
  <c r="A15" i="5"/>
  <c r="B16" i="49"/>
  <c r="B17" i="49"/>
  <c r="B18" i="49"/>
  <c r="B19" i="49"/>
  <c r="C1" i="37"/>
  <c r="H1" i="15"/>
  <c r="B1" i="24"/>
  <c r="L29" i="5" s="1"/>
  <c r="B1" i="17"/>
  <c r="B2" i="17"/>
  <c r="B4" i="17"/>
  <c r="D5" i="17"/>
  <c r="D8" i="17" s="1"/>
  <c r="B5" i="17" s="1"/>
  <c r="B6" i="17"/>
  <c r="B7" i="17"/>
  <c r="B13" i="17"/>
  <c r="L25" i="5"/>
  <c r="L24" i="5"/>
  <c r="A52" i="5"/>
  <c r="A66" i="5"/>
  <c r="K61" i="5" l="1"/>
  <c r="L30" i="5"/>
  <c r="A44" i="5"/>
  <c r="A70" i="5"/>
  <c r="L27" i="5"/>
  <c r="A54" i="5" s="1"/>
  <c r="L28" i="5"/>
  <c r="A56" i="5" s="1"/>
  <c r="A46" i="5"/>
  <c r="A68" i="5"/>
  <c r="A58" i="5"/>
  <c r="A62" i="5" l="1"/>
  <c r="A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EB57D12-8644-46D4-AD72-125392A48C2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D524988-5CED-4D2E-A532-02DC5395C47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D35B512-59BF-4EB3-82D2-B7AAE5DD6E3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700-000001000000}">
      <text>
        <r>
          <rPr>
            <b/>
            <sz val="8"/>
            <color indexed="81"/>
            <rFont val="Tahoma"/>
            <family val="2"/>
          </rPr>
          <t>Bitte geben Sie unbedingt Ihre Kunden-Nr. ein (nur Ziffern)
Fill in Your Client Number (numbers only)</t>
        </r>
      </text>
    </comment>
    <comment ref="G2" authorId="0" shapeId="0" xr:uid="{00000000-0006-0000-0700-000002000000}">
      <text>
        <r>
          <rPr>
            <b/>
            <sz val="8"/>
            <color indexed="81"/>
            <rFont val="Tahoma"/>
            <family val="2"/>
          </rPr>
          <t>Geben Sie zusätzlich auch noch Ihre Postleitzahl an (nur Ziffern).
Fill in Your postal ZIP-Code (numbers only)</t>
        </r>
      </text>
    </comment>
    <comment ref="A17" authorId="0" shapeId="0" xr:uid="{00000000-0006-0000-07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<sst xmlns="http://schemas.openxmlformats.org/spreadsheetml/2006/main" count="459" uniqueCount="285">
  <si>
    <t>Ergebnisdatenblatt</t>
  </si>
  <si>
    <t>Kunden-Nr.</t>
  </si>
  <si>
    <t>Postleitzahl</t>
  </si>
  <si>
    <t>ergebnisse@lvus.de</t>
  </si>
  <si>
    <t>Sonstiges</t>
  </si>
  <si>
    <t>Analysen-
gang 1</t>
  </si>
  <si>
    <t>Analysen-
gang 2</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</si>
  <si>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</si>
  <si>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</si>
  <si>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</si>
  <si>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</si>
  <si>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</si>
  <si>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</si>
  <si>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</si>
  <si>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</si>
  <si>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</si>
  <si>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</si>
  <si>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</si>
  <si>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</si>
  <si>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</si>
  <si>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</si>
  <si>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</si>
  <si>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</si>
  <si>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</si>
  <si>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</si>
  <si>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</si>
  <si>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</si>
  <si>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</si>
  <si>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</si>
  <si>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</si>
  <si>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</si>
  <si>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Tabelle wurde bereits einmal gesendet, es handelt sich um eine Aktualisierung:</t>
  </si>
  <si>
    <t>Methode</t>
  </si>
  <si>
    <t>Bezeichnung des Analysenverfahrens</t>
  </si>
  <si>
    <t>Anzahl</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</si>
  <si>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</si>
  <si>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</si>
  <si>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</si>
  <si>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</si>
  <si>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</si>
  <si>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</si>
  <si>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</si>
  <si>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</si>
  <si>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</si>
  <si>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</si>
  <si>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</si>
  <si>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</si>
  <si>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</si>
  <si>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</si>
  <si>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</si>
  <si>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</si>
  <si>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</si>
  <si>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</si>
  <si>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</si>
  <si>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</si>
  <si>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</si>
  <si>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</si>
  <si>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</si>
  <si>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</si>
  <si>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</si>
  <si>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</si>
  <si>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</si>
  <si>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</si>
  <si>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</si>
  <si>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</si>
  <si>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</si>
  <si>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</si>
  <si>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</si>
  <si>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</si>
  <si>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</si>
  <si>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</si>
  <si>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Geben Sie Gehalte über 1 g/100 g mit den in Spalte 3 aufgeführten signifikanten Stellen an. Beispiele hierzu sind in "Hinweise1" enthalten.
Report results higher than 1 g/100 g with in column 3 shown significant numbers (there are some examples in sheet "hints1" .</t>
  </si>
  <si>
    <t>Parameter 7</t>
  </si>
  <si>
    <t>Parameter 8</t>
  </si>
  <si>
    <t>Saccharose</t>
  </si>
  <si>
    <t>Glucose</t>
  </si>
  <si>
    <t>Fructose</t>
  </si>
  <si>
    <t>SCIL-Testsatz Nr. 1247</t>
  </si>
  <si>
    <t>IFU Nr. 55</t>
  </si>
  <si>
    <t>§ 64 LFGB Nr. L 52.06-5 (enzymatisches Verfahren)</t>
  </si>
  <si>
    <t>§ 64 LFGB Nr. L 52.06-5 (enzymatisches Verfahren), modifiziert</t>
  </si>
  <si>
    <t>§ 64 LFGB Nr. L 31.00-13 (enzymatisches Verfahren)</t>
  </si>
  <si>
    <t>§ 64 LFGB Nr. L 31.00-13 (enzymatisches Verfahren), modifiziert</t>
  </si>
  <si>
    <t>HPLC- oder IC-Verfahren mit RI-Detektion</t>
  </si>
  <si>
    <t>HPLC- oder IC-Verfahren mit sonstiger Detektion</t>
  </si>
  <si>
    <t>Enzymatisch nach r-biopharm / Roche Best.Nr. 11 113 950 035 (Maltose, Saccharose, Glucose)</t>
  </si>
  <si>
    <t>check of the e-Mail address</t>
  </si>
  <si>
    <t>result of the control</t>
  </si>
  <si>
    <t>Enzymatisch nach r-biopharm / Roche Nr. 10 716 260 035 (Saccharose, Glucose, Fructose)</t>
  </si>
  <si>
    <t>Enzymatisch nach r-biopharm / Roche Nr. 10 139 106 035 (Glucose, Fructose)</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</si>
  <si>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</si>
  <si>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</si>
  <si>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</si>
  <si>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Enzymatisch nach r-biopharm / Roche Nr. 10 139 041 035 (Saccharose, Glucose)</t>
  </si>
  <si>
    <t>Scil Testsatz Best-Nr. 1211</t>
  </si>
  <si>
    <t>Parameter 9</t>
  </si>
  <si>
    <t>Parameter 10</t>
  </si>
  <si>
    <t>info@lvus.de; ergebnisse@lvus.de</t>
  </si>
  <si>
    <t>Beispiel für die Eingabe von 2 eMail-Adressen:
Example how to type in 2 different e-mail addresses:</t>
  </si>
  <si>
    <t>Lactose, wasserfrei</t>
  </si>
  <si>
    <t>Verfahren</t>
  </si>
  <si>
    <r>
      <rPr>
        <sz val="12"/>
        <rFont val="Times New Roman"/>
        <family val="1"/>
      </rPr>
      <t>Einhei</t>
    </r>
    <r>
      <rPr>
        <sz val="13"/>
        <rFont val="Times New Roman"/>
        <family val="1"/>
      </rPr>
      <t>t</t>
    </r>
  </si>
  <si>
    <t>Verfahren
Literatur</t>
  </si>
  <si>
    <t>X</t>
  </si>
  <si>
    <t>Lactose</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</si>
  <si>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</si>
  <si>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</si>
  <si>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</si>
  <si>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</si>
  <si>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</si>
  <si>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</si>
  <si>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</si>
  <si>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</si>
  <si>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</si>
  <si>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</si>
  <si>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</si>
  <si>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</si>
  <si>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</si>
  <si>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sonstiges</t>
  </si>
  <si>
    <t>Aufarbeitung nach L 07.00-17, enzymatisch nach Roche/r-biopharm 10 176 303 035</t>
  </si>
  <si>
    <t>Parameter</t>
  </si>
  <si>
    <t>Fett</t>
  </si>
  <si>
    <t>gesättigte Fettsäuren</t>
  </si>
  <si>
    <t>Einfach ungesättigte Fettsäuren</t>
  </si>
  <si>
    <t>Mehrfach ungesättige Fettsäuren</t>
  </si>
  <si>
    <t>Zucker (Summe)</t>
  </si>
  <si>
    <t>Saccharose, wasserfrei</t>
  </si>
  <si>
    <t>Glucose, wasserfrei</t>
  </si>
  <si>
    <t>Fructose, wasserfrei</t>
  </si>
  <si>
    <t>g/100 g Probe</t>
  </si>
  <si>
    <t>Stärke</t>
  </si>
  <si>
    <t>Prinzip</t>
  </si>
  <si>
    <t>oder besser</t>
  </si>
  <si>
    <t>§ 64 LFGB Nr. L 07.00-25: 1983-05</t>
  </si>
  <si>
    <t>alles enzymatische Schritte!!</t>
  </si>
  <si>
    <t>§ 64 LFGB Nr. L 07.00-25: 1983-05, modifiziert</t>
  </si>
  <si>
    <t>Enzymatisch nach r-biopharm / Roche Nr. 10 207 748 035</t>
  </si>
  <si>
    <t>Enzymatisch nach Scil (Testkit Stärke)</t>
  </si>
  <si>
    <t>EnzymFast</t>
  </si>
  <si>
    <t>§ 64 LFGB Nr. L 07.00-33 Prinzip: enzymatisch nach Säurehydrolyse</t>
  </si>
  <si>
    <t>Stärke, Untersuchungsprinzip</t>
  </si>
  <si>
    <t>Enzymatisch</t>
  </si>
  <si>
    <t>Reduktometrisch</t>
  </si>
  <si>
    <t>Gesamtkohlenhydrate, reduktometrisch</t>
  </si>
  <si>
    <t>Enzymatisch nach saurer Hydrolyse</t>
  </si>
  <si>
    <t>Glucane</t>
  </si>
  <si>
    <t>Reduktometrisch nach enzymatischer Hydrolyse</t>
  </si>
  <si>
    <t>Polarimetrisch</t>
  </si>
  <si>
    <t>Gesamtkohlenhydrate, polarimetrisch</t>
  </si>
  <si>
    <t>Nachweis mit Iod/Iodkalium-Lösung (Lugol)</t>
  </si>
  <si>
    <t>qualitativ</t>
  </si>
  <si>
    <t>Reduktometrisch nach saurer Hydrolyse</t>
  </si>
  <si>
    <t>§ 64 LFGB Nr. L 17.00-5: 2003-12</t>
  </si>
  <si>
    <t>§ 64 LFGB Nr. L 17.00-5: 2003-12, modifiziert</t>
  </si>
  <si>
    <t>nach Grossfeld</t>
  </si>
  <si>
    <t>Verseifung mit ethanolischer KOH, Filtration, polarimetrische Messung in salzsaurer Lösung</t>
  </si>
  <si>
    <t>VDLUFA Bd. III 7.2.1.</t>
  </si>
  <si>
    <t>DIN EN ISO 10520 (Stärke polarimtrisch nach Ewers)</t>
  </si>
  <si>
    <t>nach Mayrhofer</t>
  </si>
  <si>
    <t>§ 64 LFGB Nr. L 07.00-21: 2010-09</t>
  </si>
  <si>
    <t>§ 64 LFGB Nr. L 07.00-21: 2010-09, modifiziert</t>
  </si>
  <si>
    <t>Verfahren nach Luff-Schoorl</t>
  </si>
  <si>
    <t>§ 64 LFGB Nr. L 07.00-33: 1985-05</t>
  </si>
  <si>
    <t>§ 64 LFGB Nr. L 07.00-33: 1985-05, modifiziert</t>
  </si>
  <si>
    <t>Qualitativer Nachweis mit Iod/Iodkalium-Lösung (Lugol)</t>
  </si>
  <si>
    <t>Schweizerisches Lebensmittelbuch Kapitel 22/7</t>
  </si>
  <si>
    <t>VDLUFA VII 2.2.2.6.</t>
  </si>
  <si>
    <t>ISO 5554:1978</t>
  </si>
  <si>
    <t>SLMB Methode Nr. 467.1</t>
  </si>
  <si>
    <t>Stärke, polarimetrisch</t>
  </si>
  <si>
    <t>Stärke, reduktometrisch
(nach saurer Hydrolyse)</t>
  </si>
  <si>
    <t>nach Weibull-Stoldt</t>
  </si>
  <si>
    <t>Extraktion aus der Trockenmasse</t>
  </si>
  <si>
    <t>Mikrowellenextraktion</t>
  </si>
  <si>
    <t>NMR</t>
  </si>
  <si>
    <t>ISO 1444:2000</t>
  </si>
  <si>
    <t>ISO 1443:1973</t>
  </si>
  <si>
    <t>Extraktion nach Soxhlet</t>
  </si>
  <si>
    <t>Fett aus der Trockenmasse, Extraktion nach Soxhlet</t>
  </si>
  <si>
    <t>nach Großeld (Extraktion aus der TS)</t>
  </si>
  <si>
    <t>Hydrotherm (Gerhardt)</t>
  </si>
  <si>
    <t>gesättigt</t>
  </si>
  <si>
    <t>Sac</t>
  </si>
  <si>
    <t>Glu</t>
  </si>
  <si>
    <t>Frau</t>
  </si>
  <si>
    <t>Stärke, reduktometrisch</t>
  </si>
  <si>
    <t>Verfahren bitte eingeben</t>
  </si>
  <si>
    <t>Prinzip bitte eingeben</t>
  </si>
  <si>
    <t>Zucker</t>
  </si>
  <si>
    <t>Summe aus Saccharose, Glucose, Fructose und Lactose</t>
  </si>
  <si>
    <t>Sonstiges Verfahren (erfasste Zucker aufführen)</t>
  </si>
  <si>
    <t>Luff-Schoorl (Summe vor und nach Hydrolyse, Stärke berücksichtigt)</t>
  </si>
  <si>
    <t>HPLC oder IC (erfasste Zucker aufführen)</t>
  </si>
  <si>
    <t>V.1</t>
  </si>
  <si>
    <t>Fett, gesättigt</t>
  </si>
  <si>
    <t>Megazyme Kit K-SUFRG</t>
  </si>
  <si>
    <t>Enzymatisch nach § 64 LFGB Nr. L 07.00-22 (auch kombiniert mit § 64 LFGB Nr. L 07.00-17)</t>
  </si>
  <si>
    <t>Enzymatisch nach Thermo Fisher Scientific Gallery</t>
  </si>
  <si>
    <t>nach Grossfeld (Lösung der Stärke in essigsaurer Calciumchloridlösung durch Kochen unter Druck)</t>
  </si>
  <si>
    <t>Kohlenhydrate, gesamt</t>
  </si>
  <si>
    <t>Luff-Schoorl (nach Hydrolyse von Zuckern und Stärke)</t>
  </si>
  <si>
    <t>HPLC oder IC (erfasste Zucker aufführen) nach Hydrolyse der Stärke</t>
  </si>
  <si>
    <t>§ 64 LFGB Nr. L 06.00-6 (07.00-6): 2014-08</t>
  </si>
  <si>
    <t>§ 64 LFGB Nr. L 06.00-6 (07.00-6): 2014-08, modifiziert oder andere Version</t>
  </si>
  <si>
    <t>Berechnet (100-Wasser-Fett-Rohprotein-Asche)</t>
  </si>
  <si>
    <t>GC</t>
  </si>
  <si>
    <t>§ 64 LFGB Nr. L 40.00-7</t>
  </si>
  <si>
    <t>§ 64 LFGB Nr. L 40.00-7, modifiziert</t>
  </si>
  <si>
    <t>GC (erfasste Zucker aufführen)</t>
  </si>
  <si>
    <t>Stärke (Verfahren)</t>
  </si>
  <si>
    <t>Stärke (Prinzip)</t>
  </si>
  <si>
    <t>Parameter 11</t>
  </si>
  <si>
    <t>§ 64 LFGB Nr. L 13.00-26/27, auch modifiziert</t>
  </si>
  <si>
    <t>DGF- Einheitsmethode C-VI 10a (00) und C-VI 11e (98)</t>
  </si>
  <si>
    <t>Ionenchromatographie - Inline Dialyse</t>
  </si>
  <si>
    <t>MIT Diagnostic MIT 558-240</t>
  </si>
  <si>
    <t>Enzymatisch nach Thermo Fisher Gallery</t>
  </si>
  <si>
    <t xml:space="preserve">Brühwurst, zusätzliche Nährwertparameter </t>
  </si>
  <si>
    <t>§ 64 LFGB Nr. L 02.00-12 (auch modifiziert)</t>
  </si>
  <si>
    <t>§ 64 LFGB Nr. L07.00-22/1983-05 (auch kombiniert mit § 64 LFGB Nr. L07.00-25/1983-05)</t>
  </si>
  <si>
    <t>§ 64 LFGB Nr. L 07.00-24 (auch modifiziert)</t>
  </si>
  <si>
    <t>01c</t>
  </si>
  <si>
    <t>§ 64 LFGB Nr. L 07.00-65/ 08.00-67: 2018-06</t>
  </si>
  <si>
    <t>§ 64 LFGB Nr. L 07.00-65/ 08.00-67: 2018-06, modifiziert</t>
  </si>
  <si>
    <t>Summe aus Zuckern (Saccharose, Glucose, Fructose, Lactose) und Stärke</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</si>
  <si>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</si>
  <si>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</si>
  <si>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</si>
  <si>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</si>
  <si>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</si>
  <si>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</si>
  <si>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</si>
  <si>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</si>
  <si>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Senden Sie elektronisch mitgeteilte Ergebnisse nicht noch zusätzlich per Post oder Telefax.</t>
  </si>
  <si>
    <t>g/100 g Fett</t>
  </si>
  <si>
    <t>Zucker, gesamt</t>
  </si>
  <si>
    <t>?</t>
  </si>
  <si>
    <t>aus der Fettsäureverteilung</t>
  </si>
  <si>
    <t>DGF C-VI 10a (16) und DGF C-VI 11d (19), modifiziert oder frühere Version</t>
  </si>
  <si>
    <t>ISO 12966 (auch modifiziert), GC/FID</t>
  </si>
  <si>
    <t>Enzymatisch, r-biopharm, E 8180</t>
  </si>
  <si>
    <t>§ 64 LFGB Nr. L00.00-143 (auch modifiziert)</t>
  </si>
  <si>
    <t>§ 64 LFGB Nr. L 48.01-5</t>
  </si>
  <si>
    <t>§ 64 LFGB Nr. L 48.01-5,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</si>
  <si>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</si>
  <si>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</si>
  <si>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</si>
  <si>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</si>
  <si>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</si>
  <si>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</si>
  <si>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</si>
  <si>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</si>
  <si>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</si>
  <si>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</si>
  <si>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</si>
  <si>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</si>
  <si>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</si>
  <si>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</si>
  <si>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</si>
  <si>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</si>
  <si>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</si>
  <si>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</si>
  <si>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</si>
  <si>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</si>
  <si>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</si>
  <si>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</si>
  <si>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nach Caviezel (Büchi bzw, Gerstel)</t>
  </si>
  <si>
    <t>NIR nach § 64 LFGB Nr. L 08.00-60 8-2014</t>
  </si>
  <si>
    <t>NIR nach § 64 LFGB Nr. L 08.00-60 8-2014, modifiziert oder andere Version</t>
  </si>
  <si>
    <t>NIR (andere Basis)</t>
  </si>
  <si>
    <t>Enzymatisch nach r-biopharm Enzytec E 8140</t>
  </si>
  <si>
    <t>Enzymatisch nach r-biopharm Enzytec E 1247</t>
  </si>
  <si>
    <t>Enzymatisch nach r-biopharm Enzytec E 8160</t>
  </si>
  <si>
    <t>Berechnet (100-Wasser-Fett-Rohprotein-Asche-Ballaststoffe)</t>
  </si>
  <si>
    <t>Enzymatisch nach r-biopharm Enzytec Liquid E 8100 und E 8170 (Differenz aus Brutto-Stärke und Maltose/Glc/Sac)</t>
  </si>
  <si>
    <t>§ 64 LFGB Nr. 01.00-17:2016-10 (auch modifiziert)</t>
  </si>
  <si>
    <t>EnzymeFast Lactose, Firma ifp Institut für Produktqualität</t>
  </si>
  <si>
    <t>GC (diverse Detektoren, auch MS)</t>
  </si>
  <si>
    <t>Enzymatisch mittels Gallery Plus + Testkit R-Biopharm (Roche 10 176 303 035)</t>
  </si>
  <si>
    <t>Enzymatisch nach r-biopharm / Enzytec Liquid E8110</t>
  </si>
  <si>
    <t>Schweizerisches Lebensmittelbuch Methode 501.2</t>
  </si>
  <si>
    <t>Enzymatisch nach r-biopharm / Enzytec Liquid E8110 und E8120</t>
  </si>
  <si>
    <t>Megazyme Lactose/D-Galactose (Rapid) Kit Art.-Nr.:K-LACGAR</t>
  </si>
  <si>
    <t>Enzymatisch R-Biopharm Lactose/Galactose E 1213</t>
  </si>
  <si>
    <t>Enzymatisch nach r-biopharm Enzytec Liquid Nr. E 8130 (Lactose, D-Glucose)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</si>
</sst>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9"/>
      <name val="Times New Roman"/>
      <family val="1"/>
    </font>
    <font>
      <b/>
      <sz val="16"/>
      <color indexed="9"/>
      <name val="Times New Roman"/>
      <family val="1"/>
    </font>
    <font>
      <sz val="12"/>
      <color indexed="22"/>
      <name val="Times New Roman"/>
      <family val="1"/>
    </font>
    <font>
      <b/>
      <sz val="10"/>
      <color indexed="10"/>
      <name val="Times New Roman"/>
      <family val="1"/>
    </font>
    <font>
      <sz val="12"/>
      <color theme="0" tint="-0.249977111117893"/>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right/>
      <top style="thick">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17"/>
      </top>
      <bottom/>
      <diagonal/>
    </border>
    <border>
      <left/>
      <right style="thin">
        <color indexed="64"/>
      </right>
      <top style="medium">
        <color indexed="64"/>
      </top>
      <bottom style="medium">
        <color indexed="64"/>
      </bottom>
      <diagonal/>
    </border>
    <border>
      <left/>
      <right/>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4" fillId="0" borderId="0"/>
    <xf numFmtId="0" fontId="23" fillId="0" borderId="0" applyNumberFormat="0" applyFill="0" applyBorder="0" applyAlignment="0" applyProtection="0">
      <alignment vertical="top"/>
      <protection locked="0"/>
    </xf>
    <xf numFmtId="0" fontId="4" fillId="0" borderId="0"/>
  </cellStyleXfs>
  <cellXfs count="150">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6" fillId="3" borderId="0" xfId="0" applyFont="1" applyFill="1" applyAlignment="1" applyProtection="1">
      <alignment vertical="center" wrapText="1"/>
      <protection hidden="1"/>
    </xf>
    <xf numFmtId="0" fontId="4" fillId="0" borderId="0" xfId="0" applyFont="1" applyProtection="1">
      <protection hidden="1"/>
    </xf>
    <xf numFmtId="0" fontId="3" fillId="0" borderId="0" xfId="0" applyFont="1" applyProtection="1">
      <protection hidden="1"/>
    </xf>
    <xf numFmtId="0" fontId="4" fillId="0" borderId="1" xfId="0" applyFont="1" applyBorder="1" applyAlignment="1" applyProtection="1">
      <alignment horizontal="justify" vertical="top" wrapText="1"/>
      <protection hidden="1"/>
    </xf>
    <xf numFmtId="0" fontId="1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3" fillId="0" borderId="1" xfId="0" applyFont="1" applyBorder="1" applyAlignment="1" applyProtection="1">
      <alignment horizontal="justify" vertical="top" wrapText="1"/>
      <protection hidden="1"/>
    </xf>
    <xf numFmtId="0" fontId="3" fillId="0" borderId="0" xfId="0" applyFont="1" applyProtection="1">
      <protection locked="0" hidden="1"/>
    </xf>
    <xf numFmtId="14" fontId="0" fillId="2" borderId="0" xfId="0" applyNumberFormat="1" applyFill="1" applyAlignment="1">
      <alignment horizontal="center"/>
    </xf>
    <xf numFmtId="0" fontId="22"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8" fillId="4" borderId="0" xfId="0" applyFont="1" applyFill="1" applyProtection="1">
      <protection locked="0" hidden="1"/>
    </xf>
    <xf numFmtId="0" fontId="16" fillId="0" borderId="0" xfId="0" applyFont="1" applyProtection="1">
      <protection hidden="1"/>
    </xf>
    <xf numFmtId="0" fontId="22" fillId="0" borderId="0" xfId="0" applyFont="1" applyAlignment="1" applyProtection="1">
      <alignment horizontal="left" vertical="center" wrapText="1"/>
      <protection hidden="1"/>
    </xf>
    <xf numFmtId="0" fontId="4" fillId="0" borderId="0" xfId="0" applyFont="1"/>
    <xf numFmtId="0" fontId="15" fillId="0" borderId="0" xfId="0" applyFont="1" applyAlignment="1">
      <alignment horizontal="justify" vertical="top" wrapText="1"/>
    </xf>
    <xf numFmtId="0" fontId="3" fillId="0" borderId="2" xfId="0" applyFont="1" applyBorder="1" applyAlignment="1" applyProtection="1">
      <alignment horizontal="justify" vertical="top" wrapText="1"/>
      <protection hidden="1"/>
    </xf>
    <xf numFmtId="0" fontId="19" fillId="0" borderId="0" xfId="0" applyFont="1" applyAlignment="1" applyProtection="1">
      <alignment vertical="center"/>
      <protection hidden="1"/>
    </xf>
    <xf numFmtId="0" fontId="6" fillId="3" borderId="0" xfId="0" applyFont="1" applyFill="1" applyProtection="1">
      <protection hidden="1"/>
    </xf>
    <xf numFmtId="0" fontId="4" fillId="0" borderId="0" xfId="2"/>
    <xf numFmtId="0" fontId="4" fillId="0" borderId="0" xfId="2" applyAlignment="1">
      <alignment vertical="center"/>
    </xf>
    <xf numFmtId="0" fontId="10" fillId="0" borderId="0" xfId="2" applyFont="1" applyAlignment="1">
      <alignment vertical="center"/>
    </xf>
    <xf numFmtId="49" fontId="23" fillId="2" borderId="0" xfId="1" applyNumberFormat="1" applyFill="1" applyAlignment="1" applyProtection="1">
      <alignment vertical="center"/>
      <protection locked="0"/>
    </xf>
    <xf numFmtId="0" fontId="21" fillId="0" borderId="0" xfId="2" applyFont="1" applyAlignment="1">
      <alignment horizontal="left" vertical="center"/>
    </xf>
    <xf numFmtId="0" fontId="21" fillId="0" borderId="0" xfId="2" applyFont="1" applyAlignment="1">
      <alignment horizontal="left" vertical="center" wrapText="1"/>
    </xf>
    <xf numFmtId="49" fontId="4" fillId="2"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22"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24" fillId="0" borderId="0" xfId="0" applyFont="1" applyProtection="1">
      <protection hidden="1"/>
    </xf>
    <xf numFmtId="0" fontId="15" fillId="0" borderId="0" xfId="0" applyFont="1" applyAlignment="1">
      <alignment horizontal="left" vertical="top" wrapText="1"/>
    </xf>
    <xf numFmtId="0" fontId="3" fillId="0" borderId="0" xfId="0" applyFont="1" applyAlignment="1" applyProtection="1">
      <alignment horizontal="left" wrapText="1"/>
      <protection hidden="1"/>
    </xf>
    <xf numFmtId="0" fontId="3" fillId="0" borderId="0" xfId="0" applyFont="1" applyAlignment="1" applyProtection="1">
      <alignment horizontal="left" vertical="top" wrapText="1"/>
      <protection hidden="1"/>
    </xf>
    <xf numFmtId="0" fontId="25" fillId="0" borderId="0" xfId="0" applyFont="1" applyProtection="1">
      <protection hidden="1"/>
    </xf>
    <xf numFmtId="0" fontId="1" fillId="0" borderId="5" xfId="0" applyFont="1" applyBorder="1" applyAlignment="1">
      <alignment vertical="top" wrapText="1"/>
    </xf>
    <xf numFmtId="0" fontId="22" fillId="0" borderId="0" xfId="0" applyFont="1" applyAlignment="1" applyProtection="1">
      <alignment vertical="center" wrapText="1"/>
      <protection hidden="1"/>
    </xf>
    <xf numFmtId="0" fontId="26" fillId="0" borderId="0" xfId="0" applyFont="1" applyAlignment="1" applyProtection="1">
      <alignment horizontal="center" vertical="center"/>
      <protection hidden="1"/>
    </xf>
    <xf numFmtId="0" fontId="22" fillId="0" borderId="6" xfId="0" applyFont="1" applyBorder="1" applyAlignment="1" applyProtection="1">
      <alignment vertical="center" wrapText="1"/>
      <protection hidden="1"/>
    </xf>
    <xf numFmtId="0" fontId="22" fillId="2" borderId="0" xfId="0" applyFont="1" applyFill="1" applyAlignment="1" applyProtection="1">
      <alignment horizontal="center" vertical="center"/>
      <protection locked="0" hidden="1"/>
    </xf>
    <xf numFmtId="0" fontId="3" fillId="0" borderId="0" xfId="0" applyFont="1" applyAlignment="1" applyProtection="1">
      <alignment horizontal="center" vertical="center"/>
      <protection hidden="1"/>
    </xf>
    <xf numFmtId="0" fontId="15" fillId="0" borderId="0" xfId="2" applyFont="1"/>
    <xf numFmtId="0" fontId="15" fillId="0" borderId="0" xfId="2" applyFont="1" applyProtection="1">
      <protection locked="0"/>
    </xf>
    <xf numFmtId="0" fontId="15" fillId="0" borderId="0" xfId="2" applyFont="1" applyAlignment="1" applyProtection="1">
      <alignment horizontal="left"/>
      <protection hidden="1"/>
    </xf>
    <xf numFmtId="0" fontId="15" fillId="0" borderId="1" xfId="2" applyFont="1" applyBorder="1" applyAlignment="1">
      <alignment horizontal="justify" vertical="top" wrapText="1"/>
    </xf>
    <xf numFmtId="0" fontId="27" fillId="0" borderId="0" xfId="2" applyFont="1" applyAlignment="1" applyProtection="1">
      <alignment horizontal="left"/>
      <protection hidden="1"/>
    </xf>
    <xf numFmtId="0" fontId="15" fillId="0" borderId="0" xfId="2" applyFont="1" applyAlignment="1">
      <alignment horizontal="justify" vertical="top" wrapText="1"/>
    </xf>
    <xf numFmtId="0" fontId="15" fillId="0" borderId="7" xfId="2" applyFont="1" applyBorder="1" applyAlignment="1">
      <alignment horizontal="justify" vertical="top" wrapText="1"/>
    </xf>
    <xf numFmtId="0" fontId="15" fillId="0" borderId="0" xfId="2" applyFont="1" applyAlignment="1">
      <alignment wrapText="1"/>
    </xf>
    <xf numFmtId="49" fontId="22" fillId="2" borderId="0" xfId="0" applyNumberFormat="1" applyFont="1" applyFill="1" applyAlignment="1" applyProtection="1">
      <alignment horizontal="center" vertical="center"/>
      <protection locked="0" hidden="1"/>
    </xf>
    <xf numFmtId="0" fontId="0" fillId="0" borderId="0" xfId="0" applyAlignment="1" applyProtection="1">
      <alignment horizontal="center" vertical="center"/>
      <protection hidden="1"/>
    </xf>
    <xf numFmtId="0" fontId="28" fillId="0" borderId="0" xfId="0" applyFont="1" applyAlignment="1" applyProtection="1">
      <alignment horizontal="center" vertical="center"/>
      <protection hidden="1"/>
    </xf>
    <xf numFmtId="0" fontId="3" fillId="0" borderId="0" xfId="0" applyFont="1" applyAlignment="1" applyProtection="1">
      <alignment vertical="top" wrapText="1"/>
      <protection hidden="1"/>
    </xf>
    <xf numFmtId="0" fontId="3" fillId="0" borderId="8" xfId="0" applyFont="1" applyBorder="1" applyAlignment="1" applyProtection="1">
      <alignment vertical="top" wrapText="1"/>
      <protection hidden="1"/>
    </xf>
    <xf numFmtId="0" fontId="15" fillId="0" borderId="7" xfId="2" applyFont="1" applyBorder="1" applyAlignment="1">
      <alignment wrapText="1"/>
    </xf>
    <xf numFmtId="0" fontId="3" fillId="0" borderId="0" xfId="0" applyFont="1" applyAlignment="1" applyProtection="1">
      <alignment horizontal="left" vertical="center" wrapText="1"/>
      <protection hidden="1"/>
    </xf>
    <xf numFmtId="0" fontId="18" fillId="0" borderId="0" xfId="0" applyFont="1" applyProtection="1">
      <protection hidden="1"/>
    </xf>
    <xf numFmtId="49" fontId="22" fillId="2" borderId="0" xfId="0" applyNumberFormat="1" applyFont="1" applyFill="1" applyAlignment="1" applyProtection="1">
      <alignment horizontal="center" vertical="center"/>
      <protection locked="0"/>
    </xf>
    <xf numFmtId="49" fontId="3" fillId="2" borderId="0" xfId="0" applyNumberFormat="1" applyFont="1" applyFill="1" applyProtection="1">
      <protection locked="0"/>
    </xf>
    <xf numFmtId="0" fontId="4" fillId="2" borderId="0" xfId="0" applyFont="1" applyFill="1" applyAlignment="1">
      <alignment horizontal="center"/>
    </xf>
    <xf numFmtId="0" fontId="17" fillId="0" borderId="0" xfId="0" applyFont="1"/>
    <xf numFmtId="0" fontId="4" fillId="3" borderId="3" xfId="0" applyFont="1" applyFill="1" applyBorder="1" applyAlignment="1">
      <alignment horizontal="left" vertical="top" wrapText="1"/>
    </xf>
    <xf numFmtId="0" fontId="3" fillId="4" borderId="3" xfId="0" applyFont="1" applyFill="1" applyBorder="1" applyAlignment="1">
      <alignment horizontal="center" vertical="top" wrapText="1"/>
    </xf>
    <xf numFmtId="2" fontId="19" fillId="4" borderId="3" xfId="0" applyNumberFormat="1" applyFont="1" applyFill="1" applyBorder="1" applyAlignment="1">
      <alignment horizontal="center" vertical="top" wrapText="1"/>
    </xf>
    <xf numFmtId="0" fontId="0" fillId="4" borderId="0" xfId="0" applyFill="1"/>
    <xf numFmtId="0" fontId="23" fillId="0" borderId="0" xfId="3" applyAlignment="1" applyProtection="1">
      <alignment vertical="center"/>
    </xf>
    <xf numFmtId="0" fontId="4" fillId="0" borderId="0" xfId="4" applyAlignment="1">
      <alignment vertical="center"/>
    </xf>
    <xf numFmtId="0" fontId="4" fillId="0" borderId="0" xfId="4"/>
    <xf numFmtId="0" fontId="7" fillId="0" borderId="0" xfId="4" applyFont="1" applyAlignment="1">
      <alignment vertical="center"/>
    </xf>
    <xf numFmtId="0" fontId="3" fillId="0" borderId="0" xfId="4" applyFont="1" applyAlignment="1">
      <alignment vertical="center"/>
    </xf>
    <xf numFmtId="0" fontId="3" fillId="0" borderId="0" xfId="4" applyFont="1"/>
    <xf numFmtId="0" fontId="3" fillId="4" borderId="0" xfId="4" applyFont="1" applyFill="1"/>
    <xf numFmtId="0" fontId="3" fillId="4" borderId="0" xfId="4" applyFont="1" applyFill="1" applyAlignment="1">
      <alignment vertical="center"/>
    </xf>
    <xf numFmtId="0" fontId="13" fillId="4" borderId="0" xfId="3" applyFont="1" applyFill="1" applyAlignment="1" applyProtection="1">
      <alignment horizontal="justify" vertical="center"/>
    </xf>
    <xf numFmtId="0" fontId="3" fillId="4" borderId="3" xfId="4" applyFont="1" applyFill="1" applyBorder="1" applyAlignment="1">
      <alignment horizontal="left" vertical="top" wrapText="1"/>
    </xf>
    <xf numFmtId="0" fontId="3" fillId="4" borderId="3" xfId="4" applyFont="1" applyFill="1" applyBorder="1" applyAlignment="1">
      <alignment horizontal="center" vertical="top" wrapText="1"/>
    </xf>
    <xf numFmtId="2" fontId="19" fillId="4" borderId="3" xfId="4" applyNumberFormat="1" applyFont="1" applyFill="1" applyBorder="1" applyAlignment="1">
      <alignment horizontal="center" vertical="top" wrapText="1"/>
    </xf>
    <xf numFmtId="164" fontId="19" fillId="4" borderId="3" xfId="4" applyNumberFormat="1" applyFont="1" applyFill="1" applyBorder="1" applyAlignment="1">
      <alignment horizontal="center" vertical="top" wrapText="1"/>
    </xf>
    <xf numFmtId="0" fontId="4" fillId="4" borderId="0" xfId="4" applyFill="1" applyAlignment="1">
      <alignment vertical="center"/>
    </xf>
    <xf numFmtId="0" fontId="4" fillId="4" borderId="0" xfId="4" applyFill="1"/>
    <xf numFmtId="0" fontId="4" fillId="5" borderId="0" xfId="4" applyFill="1"/>
    <xf numFmtId="0" fontId="4" fillId="6" borderId="0" xfId="4" applyFill="1"/>
    <xf numFmtId="0" fontId="4" fillId="7" borderId="0" xfId="0" applyFont="1" applyFill="1" applyAlignment="1">
      <alignment vertical="center"/>
    </xf>
    <xf numFmtId="0" fontId="10" fillId="0" borderId="0" xfId="0" applyFont="1" applyAlignment="1">
      <alignment vertical="center"/>
    </xf>
    <xf numFmtId="0" fontId="0" fillId="0" borderId="0" xfId="0" applyAlignment="1">
      <alignment vertical="center"/>
    </xf>
    <xf numFmtId="0" fontId="4" fillId="8" borderId="0" xfId="0" applyFont="1" applyFill="1" applyAlignment="1">
      <alignment horizontal="left" vertical="center"/>
    </xf>
    <xf numFmtId="49" fontId="4" fillId="2" borderId="0" xfId="0" applyNumberFormat="1" applyFont="1" applyFill="1" applyAlignment="1">
      <alignment horizontal="center"/>
    </xf>
    <xf numFmtId="0" fontId="15" fillId="0" borderId="7" xfId="0" applyFont="1" applyBorder="1" applyAlignment="1">
      <alignment horizontal="justify" vertical="top" wrapText="1"/>
    </xf>
    <xf numFmtId="0" fontId="15" fillId="0" borderId="7" xfId="0" applyFont="1" applyBorder="1" applyAlignment="1">
      <alignment wrapText="1"/>
    </xf>
    <xf numFmtId="0" fontId="15" fillId="0" borderId="0" xfId="0" applyFont="1"/>
    <xf numFmtId="0" fontId="15" fillId="0" borderId="0" xfId="0" applyFont="1" applyAlignment="1">
      <alignment horizontal="left" wrapText="1"/>
    </xf>
    <xf numFmtId="0" fontId="15" fillId="0" borderId="0" xfId="0" applyFont="1" applyProtection="1">
      <protection hidden="1"/>
    </xf>
    <xf numFmtId="0" fontId="4" fillId="0" borderId="9" xfId="0" applyFont="1" applyBorder="1" applyAlignment="1">
      <alignment horizontal="left" wrapText="1"/>
    </xf>
    <xf numFmtId="0" fontId="4" fillId="0" borderId="9"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4" fillId="0" borderId="0" xfId="4" applyAlignment="1">
      <alignment horizontal="left" vertical="center" wrapText="1"/>
    </xf>
    <xf numFmtId="0" fontId="4" fillId="0" borderId="0" xfId="4" applyAlignment="1">
      <alignment horizontal="left" vertical="center"/>
    </xf>
    <xf numFmtId="0" fontId="7" fillId="0" borderId="0" xfId="4" applyFont="1" applyAlignment="1">
      <alignment horizontal="left" vertical="center"/>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4" applyFont="1" applyAlignment="1">
      <alignment horizontal="left"/>
    </xf>
    <xf numFmtId="0" fontId="7" fillId="4" borderId="0" xfId="4" applyFont="1" applyFill="1" applyAlignment="1">
      <alignment horizontal="left"/>
    </xf>
    <xf numFmtId="0" fontId="7" fillId="4" borderId="9" xfId="4" applyFont="1" applyFill="1" applyBorder="1" applyAlignment="1">
      <alignment horizontal="left" vertical="center" wrapText="1"/>
    </xf>
    <xf numFmtId="0" fontId="3" fillId="4" borderId="9" xfId="4" applyFont="1" applyFill="1" applyBorder="1" applyAlignment="1">
      <alignment horizontal="left" vertical="center"/>
    </xf>
    <xf numFmtId="0" fontId="3" fillId="4" borderId="0" xfId="4" applyFont="1" applyFill="1" applyAlignment="1">
      <alignment horizontal="left" vertical="center"/>
    </xf>
    <xf numFmtId="0" fontId="3" fillId="4" borderId="0" xfId="4" applyFont="1" applyFill="1" applyAlignment="1">
      <alignment horizontal="left" wrapText="1"/>
    </xf>
    <xf numFmtId="0" fontId="3" fillId="4" borderId="0" xfId="4" applyFont="1" applyFill="1" applyAlignment="1">
      <alignment horizontal="left"/>
    </xf>
    <xf numFmtId="0" fontId="4" fillId="4" borderId="0" xfId="4" applyFill="1" applyAlignment="1">
      <alignment horizontal="left" vertical="center" wrapText="1"/>
    </xf>
    <xf numFmtId="0" fontId="8" fillId="0" borderId="0" xfId="4" applyFont="1" applyAlignment="1">
      <alignment horizontal="left" vertical="center"/>
    </xf>
    <xf numFmtId="0" fontId="17" fillId="4" borderId="0" xfId="4" applyFont="1" applyFill="1" applyAlignment="1">
      <alignment horizontal="left" vertical="center" wrapText="1"/>
    </xf>
    <xf numFmtId="0" fontId="4" fillId="4" borderId="0" xfId="4" applyFill="1" applyAlignment="1">
      <alignment horizontal="left" wrapText="1"/>
    </xf>
    <xf numFmtId="0" fontId="4" fillId="8" borderId="0" xfId="0" applyFont="1" applyFill="1" applyAlignment="1">
      <alignment horizontal="left" vertical="center" wrapText="1"/>
    </xf>
    <xf numFmtId="0" fontId="4" fillId="8" borderId="0" xfId="0" applyFont="1" applyFill="1" applyAlignment="1">
      <alignment horizontal="left" vertical="center"/>
    </xf>
    <xf numFmtId="0" fontId="4" fillId="0" borderId="0" xfId="2" applyAlignment="1">
      <alignment horizontal="left" vertical="center"/>
    </xf>
    <xf numFmtId="0" fontId="4" fillId="7" borderId="0" xfId="0" applyFont="1" applyFill="1" applyAlignment="1">
      <alignment horizontal="left" vertical="center" wrapText="1"/>
    </xf>
    <xf numFmtId="0" fontId="4" fillId="7" borderId="0" xfId="0" applyFont="1" applyFill="1" applyAlignment="1">
      <alignment horizontal="left" vertical="center"/>
    </xf>
    <xf numFmtId="0" fontId="17" fillId="8" borderId="0" xfId="4" applyFont="1" applyFill="1" applyAlignment="1">
      <alignment horizontal="left" vertical="center" wrapText="1"/>
    </xf>
    <xf numFmtId="0" fontId="0" fillId="3" borderId="0" xfId="0" applyFill="1" applyAlignment="1" applyProtection="1">
      <alignment horizontal="left" vertical="center" wrapText="1"/>
      <protection locked="0"/>
    </xf>
    <xf numFmtId="0" fontId="18" fillId="0" borderId="0" xfId="0" applyFont="1" applyAlignment="1" applyProtection="1">
      <alignment horizontal="left" vertical="center" wrapText="1"/>
      <protection hidden="1"/>
    </xf>
    <xf numFmtId="14" fontId="14" fillId="0" borderId="0" xfId="0" applyNumberFormat="1" applyFont="1" applyAlignment="1" applyProtection="1">
      <alignment horizontal="left"/>
      <protection hidden="1"/>
    </xf>
    <xf numFmtId="0" fontId="0" fillId="3" borderId="0" xfId="0" applyFill="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0" borderId="0" xfId="0" applyAlignment="1">
      <alignment horizontal="left" vertical="center" wrapText="1"/>
    </xf>
    <xf numFmtId="0" fontId="0" fillId="3" borderId="0" xfId="0" applyFill="1" applyAlignment="1" applyProtection="1">
      <alignment horizontal="left" vertical="center" wrapText="1"/>
      <protection locked="0" hidden="1"/>
    </xf>
    <xf numFmtId="0" fontId="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3" fillId="0" borderId="0" xfId="0" applyFont="1" applyAlignment="1" applyProtection="1">
      <alignment horizontal="left" vertical="center"/>
      <protection hidden="1"/>
    </xf>
    <xf numFmtId="49" fontId="22" fillId="2" borderId="0" xfId="0" applyNumberFormat="1" applyFont="1" applyFill="1" applyAlignment="1" applyProtection="1">
      <alignment horizontal="center" vertical="center"/>
      <protection locked="0" hidden="1"/>
    </xf>
    <xf numFmtId="49" fontId="3" fillId="2" borderId="0" xfId="0" applyNumberFormat="1" applyFont="1" applyFill="1" applyAlignment="1" applyProtection="1">
      <alignment horizontal="left"/>
      <protection locked="0"/>
    </xf>
    <xf numFmtId="0" fontId="15" fillId="0" borderId="0" xfId="0" applyFont="1" applyAlignment="1" applyProtection="1">
      <alignment horizontal="justify" vertical="top" wrapText="1"/>
      <protection hidden="1"/>
    </xf>
  </cellXfs>
  <cellStyles count="5">
    <cellStyle name="Hyperlink 2" xfId="1" xr:uid="{00000000-0005-0000-0000-000000000000}"/>
    <cellStyle name="Link 2" xfId="3" xr:uid="{196A3396-0689-4C00-B13C-BF0927DD4669}"/>
    <cellStyle name="Standard" xfId="0" builtinId="0"/>
    <cellStyle name="Standard 2" xfId="2" xr:uid="{00000000-0005-0000-0000-000002000000}"/>
    <cellStyle name="Standard 2 2 2" xfId="4" xr:uid="{750AE70E-2D39-43A3-962A-E60A13E63F55}"/>
  </cellStyles>
  <dxfs count="62">
    <dxf>
      <fill>
        <patternFill>
          <bgColor indexed="13"/>
        </patternFill>
      </fill>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5" dropStyle="combo" dx="39" fmlaLink="Teilnehmerdaten!$D$4" fmlaRange="Teilnehmerdaten!$G$5:$G$6" sel="2" val="0"/>
</file>

<file path=xl/ctrlProps/ctrlProp10.xml><?xml version="1.0" encoding="utf-8"?>
<formControlPr xmlns="http://schemas.microsoft.com/office/spreadsheetml/2009/9/main" objectType="Drop" dropLines="25" dropStyle="combo" dx="39" fmlaLink="Kohlenhydrate!$B$1" fmlaRange="Kohlenhydrate!$B$3:$B$9" sel="7" val="0"/>
</file>

<file path=xl/ctrlProps/ctrlProp11.xml><?xml version="1.0" encoding="utf-8"?>
<formControlPr xmlns="http://schemas.microsoft.com/office/spreadsheetml/2009/9/main" objectType="Drop" dropLines="25" dropStyle="combo" dx="39" fmlaLink="Zucker!$C$1" fmlaRange="Zucker!$B$3:$B$8" sel="6" val="0"/>
</file>

<file path=xl/ctrlProps/ctrlProp12.xml><?xml version="1.0" encoding="utf-8"?>
<formControlPr xmlns="http://schemas.microsoft.com/office/spreadsheetml/2009/9/main" objectType="Drop" dropLines="25" dropStyle="combo" dx="39" fmlaLink="StärkeVerfahren!$B$1" fmlaRange="StärkeVerfahren!$B$3:$B$31" sel="29" val="4"/>
</file>

<file path=xl/ctrlProps/ctrlProp13.xml><?xml version="1.0" encoding="utf-8"?>
<formControlPr xmlns="http://schemas.microsoft.com/office/spreadsheetml/2009/9/main" objectType="Drop" dropLines="25" dropStyle="combo" dx="39" fmlaLink="StärkeVerfahren!$B$37" fmlaRange="StärkeVerfahren!$B$39:$B$47" sel="9" val="0"/>
</file>

<file path=xl/ctrlProps/ctrlProp2.xml><?xml version="1.0" encoding="utf-8"?>
<formControlPr xmlns="http://schemas.microsoft.com/office/spreadsheetml/2009/9/main" objectType="Drop" dropLines="25" dropStyle="combo" dx="39" fmlaLink="SacGluFru!$C$1" fmlaRange="SacGluFru!$B$3:$B$35" sel="33" val="8"/>
</file>

<file path=xl/ctrlProps/ctrlProp3.xml><?xml version="1.0" encoding="utf-8"?>
<formControlPr xmlns="http://schemas.microsoft.com/office/spreadsheetml/2009/9/main" objectType="Drop" dropLines="50" dropStyle="combo" dx="39" fmlaLink="Fett!$B$1" fmlaRange="Fett!$B$3:$B$20" sel="18" val="0"/>
</file>

<file path=xl/ctrlProps/ctrlProp4.xml><?xml version="1.0" encoding="utf-8"?>
<formControlPr xmlns="http://schemas.microsoft.com/office/spreadsheetml/2009/9/main" objectType="Drop" dropLines="25" dropStyle="combo" dx="39" fmlaLink="Fett_gesaettigt!$C$1" fmlaRange="Fett_gesaettigt!$B$3:$B$9" sel="7" val="0"/>
</file>

<file path=xl/ctrlProps/ctrlProp5.xml><?xml version="1.0" encoding="utf-8"?>
<formControlPr xmlns="http://schemas.microsoft.com/office/spreadsheetml/2009/9/main" objectType="Drop" dropLines="25" dropStyle="combo" dx="39" fmlaLink="Fett_gesaettigt!$D$1" fmlaRange="Fett_gesaettigt!$B$3:$B$9" sel="7" val="0"/>
</file>

<file path=xl/ctrlProps/ctrlProp6.xml><?xml version="1.0" encoding="utf-8"?>
<formControlPr xmlns="http://schemas.microsoft.com/office/spreadsheetml/2009/9/main" objectType="Drop" dropLines="25" dropStyle="combo" dx="39" fmlaLink="Fett_gesaettigt!$E$1" fmlaRange="Fett_gesaettigt!$B$3:$B$9" sel="7" val="0"/>
</file>

<file path=xl/ctrlProps/ctrlProp7.xml><?xml version="1.0" encoding="utf-8"?>
<formControlPr xmlns="http://schemas.microsoft.com/office/spreadsheetml/2009/9/main" objectType="Drop" dropLines="25" dropStyle="combo" dx="39" fmlaLink="SacGluFru!$D$1" fmlaRange="SacGluFru!$B$3:$B$35" sel="33" val="8"/>
</file>

<file path=xl/ctrlProps/ctrlProp8.xml><?xml version="1.0" encoding="utf-8"?>
<formControlPr xmlns="http://schemas.microsoft.com/office/spreadsheetml/2009/9/main" objectType="Drop" dropLines="25" dropStyle="combo" dx="39" fmlaLink="SacGluFru!$E$1" fmlaRange="SacGluFru!$B$3:$B$35" sel="33" val="8"/>
</file>

<file path=xl/ctrlProps/ctrlProp9.xml><?xml version="1.0" encoding="utf-8"?>
<formControlPr xmlns="http://schemas.microsoft.com/office/spreadsheetml/2009/9/main" objectType="Drop" dropLines="25" dropStyle="combo" dx="39" fmlaLink="Lactose!$B$1" fmlaRange="Lactose!$B$3:$B$29" sel="27" val="2"/>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E5F2BBC-12CA-4D16-996D-1A2F11CD0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45905</xdr:colOff>
      <xdr:row>48</xdr:row>
      <xdr:rowOff>142874</xdr:rowOff>
    </xdr:to>
    <xdr:pic>
      <xdr:nvPicPr>
        <xdr:cNvPr id="3" name="Grafik 2">
          <a:extLst>
            <a:ext uri="{FF2B5EF4-FFF2-40B4-BE49-F238E27FC236}">
              <a16:creationId xmlns:a16="http://schemas.microsoft.com/office/drawing/2014/main" id="{22817C70-6A62-A966-0C7C-E2ABBE12400F}"/>
            </a:ext>
          </a:extLst>
        </xdr:cNvPr>
        <xdr:cNvPicPr>
          <a:picLocks noChangeAspect="1"/>
        </xdr:cNvPicPr>
      </xdr:nvPicPr>
      <xdr:blipFill>
        <a:blip xmlns:r="http://schemas.openxmlformats.org/officeDocument/2006/relationships" r:embed="rId1"/>
        <a:stretch>
          <a:fillRect/>
        </a:stretch>
      </xdr:blipFill>
      <xdr:spPr>
        <a:xfrm>
          <a:off x="0" y="0"/>
          <a:ext cx="6475280" cy="8601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16</xdr:row>
          <xdr:rowOff>47625</xdr:rowOff>
        </xdr:from>
        <xdr:to>
          <xdr:col>9</xdr:col>
          <xdr:colOff>495300</xdr:colOff>
          <xdr:row>16</xdr:row>
          <xdr:rowOff>342900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38100</xdr:rowOff>
        </xdr:from>
        <xdr:to>
          <xdr:col>9</xdr:col>
          <xdr:colOff>581025</xdr:colOff>
          <xdr:row>52</xdr:row>
          <xdr:rowOff>228600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A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9</xdr:col>
          <xdr:colOff>581025</xdr:colOff>
          <xdr:row>42</xdr:row>
          <xdr:rowOff>228600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38100</xdr:rowOff>
        </xdr:from>
        <xdr:to>
          <xdr:col>9</xdr:col>
          <xdr:colOff>581025</xdr:colOff>
          <xdr:row>44</xdr:row>
          <xdr:rowOff>228600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38100</xdr:rowOff>
        </xdr:from>
        <xdr:to>
          <xdr:col>9</xdr:col>
          <xdr:colOff>581025</xdr:colOff>
          <xdr:row>46</xdr:row>
          <xdr:rowOff>228600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38100</xdr:rowOff>
        </xdr:from>
        <xdr:to>
          <xdr:col>9</xdr:col>
          <xdr:colOff>581025</xdr:colOff>
          <xdr:row>48</xdr:row>
          <xdr:rowOff>228600</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A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38100</xdr:rowOff>
        </xdr:from>
        <xdr:to>
          <xdr:col>9</xdr:col>
          <xdr:colOff>581025</xdr:colOff>
          <xdr:row>54</xdr:row>
          <xdr:rowOff>228600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A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38100</xdr:rowOff>
        </xdr:from>
        <xdr:to>
          <xdr:col>9</xdr:col>
          <xdr:colOff>581025</xdr:colOff>
          <xdr:row>56</xdr:row>
          <xdr:rowOff>228600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A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38100</xdr:rowOff>
        </xdr:from>
        <xdr:to>
          <xdr:col>9</xdr:col>
          <xdr:colOff>581025</xdr:colOff>
          <xdr:row>58</xdr:row>
          <xdr:rowOff>228600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A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38100</xdr:rowOff>
        </xdr:from>
        <xdr:to>
          <xdr:col>9</xdr:col>
          <xdr:colOff>581025</xdr:colOff>
          <xdr:row>60</xdr:row>
          <xdr:rowOff>228600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A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38100</xdr:rowOff>
        </xdr:from>
        <xdr:to>
          <xdr:col>9</xdr:col>
          <xdr:colOff>581025</xdr:colOff>
          <xdr:row>50</xdr:row>
          <xdr:rowOff>228600</xdr:rowOff>
        </xdr:to>
        <xdr:sp macro="" textlink="">
          <xdr:nvSpPr>
            <xdr:cNvPr id="2181" name="Drop Down 133" hidden="1">
              <a:extLst>
                <a:ext uri="{63B3BB69-23CF-44E3-9099-C40C66FF867C}">
                  <a14:compatExt spid="_x0000_s2181"/>
                </a:ext>
                <a:ext uri="{FF2B5EF4-FFF2-40B4-BE49-F238E27FC236}">
                  <a16:creationId xmlns:a16="http://schemas.microsoft.com/office/drawing/2014/main" id="{00000000-0008-0000-0A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38100</xdr:rowOff>
        </xdr:from>
        <xdr:to>
          <xdr:col>9</xdr:col>
          <xdr:colOff>581025</xdr:colOff>
          <xdr:row>66</xdr:row>
          <xdr:rowOff>228600</xdr:rowOff>
        </xdr:to>
        <xdr:sp macro="" textlink="">
          <xdr:nvSpPr>
            <xdr:cNvPr id="2184" name="Drop Down 136" hidden="1">
              <a:extLst>
                <a:ext uri="{63B3BB69-23CF-44E3-9099-C40C66FF867C}">
                  <a14:compatExt spid="_x0000_s2184"/>
                </a:ext>
                <a:ext uri="{FF2B5EF4-FFF2-40B4-BE49-F238E27FC236}">
                  <a16:creationId xmlns:a16="http://schemas.microsoft.com/office/drawing/2014/main" id="{00000000-0008-0000-0A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68</xdr:row>
          <xdr:rowOff>38100</xdr:rowOff>
        </xdr:from>
        <xdr:to>
          <xdr:col>9</xdr:col>
          <xdr:colOff>581025</xdr:colOff>
          <xdr:row>68</xdr:row>
          <xdr:rowOff>228600</xdr:rowOff>
        </xdr:to>
        <xdr:sp macro="" textlink="">
          <xdr:nvSpPr>
            <xdr:cNvPr id="2185" name="Drop Down 137" hidden="1">
              <a:extLst>
                <a:ext uri="{63B3BB69-23CF-44E3-9099-C40C66FF867C}">
                  <a14:compatExt spid="_x0000_s2185"/>
                </a:ext>
                <a:ext uri="{FF2B5EF4-FFF2-40B4-BE49-F238E27FC236}">
                  <a16:creationId xmlns:a16="http://schemas.microsoft.com/office/drawing/2014/main" id="{00000000-0008-0000-0A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ABF0-408B-42E5-AECA-D2330CCA42AD}">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09" t="s">
        <v>46</v>
      </c>
      <c r="B1" s="110"/>
      <c r="C1" s="110"/>
    </row>
    <row r="2" spans="1:3" ht="51.95" customHeight="1" x14ac:dyDescent="0.4">
      <c r="A2" s="111" t="s">
        <v>47</v>
      </c>
      <c r="B2" s="112"/>
      <c r="C2" s="112"/>
    </row>
    <row r="3" spans="1:3" ht="74.25" customHeight="1" x14ac:dyDescent="0.4">
      <c r="A3" s="111" t="s">
        <v>48</v>
      </c>
      <c r="B3" s="111"/>
      <c r="C3" s="111"/>
    </row>
    <row r="4" spans="1:3" ht="80.45" customHeight="1" x14ac:dyDescent="0.55000000000000004">
      <c r="A4" s="111" t="s">
        <v>63</v>
      </c>
      <c r="B4" s="112"/>
      <c r="C4" s="112"/>
    </row>
    <row r="5" spans="1:3" ht="30.4" customHeight="1" x14ac:dyDescent="0.45">
      <c r="A5" s="113"/>
      <c r="B5" s="113"/>
      <c r="C5" s="113"/>
    </row>
    <row r="6" spans="1:3" ht="30.4" customHeight="1" x14ac:dyDescent="0.4">
      <c r="A6" s="75" t="s">
        <v>49</v>
      </c>
    </row>
    <row r="7" spans="1:3" ht="54" customHeight="1" x14ac:dyDescent="0.4">
      <c r="A7" s="107" t="s">
        <v>50</v>
      </c>
      <c r="B7" s="108"/>
      <c r="C7" s="108"/>
    </row>
    <row r="9" spans="1:3" x14ac:dyDescent="0.4">
      <c r="A9" s="76" t="s">
        <v>51</v>
      </c>
      <c r="B9" s="76" t="s">
        <v>52</v>
      </c>
    </row>
    <row r="10" spans="1:3" ht="15.4" x14ac:dyDescent="0.4">
      <c r="A10" s="77">
        <v>1379</v>
      </c>
      <c r="B10" s="77">
        <v>1380</v>
      </c>
    </row>
    <row r="11" spans="1:3" ht="15.4" x14ac:dyDescent="0.4">
      <c r="A11" s="77">
        <v>179.34</v>
      </c>
      <c r="B11" s="77">
        <v>179</v>
      </c>
    </row>
    <row r="12" spans="1:3" ht="15.4" x14ac:dyDescent="0.4">
      <c r="A12" s="77">
        <v>80.12</v>
      </c>
      <c r="B12" s="77">
        <v>80.099999999999994</v>
      </c>
    </row>
    <row r="13" spans="1:3" ht="15.4" x14ac:dyDescent="0.4">
      <c r="A13" s="77">
        <v>7.8</v>
      </c>
      <c r="B13" s="78">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0"/>
  <sheetViews>
    <sheetView workbookViewId="0"/>
  </sheetViews>
  <sheetFormatPr baseColWidth="10" defaultColWidth="11.42578125" defaultRowHeight="13.9" x14ac:dyDescent="0.4"/>
  <cols>
    <col min="1" max="1" width="35.7109375" style="9" customWidth="1"/>
    <col min="2" max="2" width="8.7109375" style="9" customWidth="1"/>
    <col min="3" max="3" width="11.7109375" style="9" customWidth="1"/>
    <col min="4" max="5" width="10.7109375" style="9" customWidth="1"/>
    <col min="6" max="6" width="9.85546875" style="9" bestFit="1" customWidth="1"/>
    <col min="7" max="7" width="9.7109375" style="9" customWidth="1"/>
    <col min="8" max="8" width="10.7109375" style="9" customWidth="1"/>
    <col min="9" max="9" width="8.7109375" style="9" customWidth="1"/>
    <col min="10" max="10" width="10.7109375" style="9" customWidth="1"/>
    <col min="11" max="11" width="7.7109375" style="9" customWidth="1"/>
    <col min="12" max="16384" width="11.42578125" style="9"/>
  </cols>
  <sheetData>
    <row r="1" spans="1:10" ht="21.95" customHeight="1" x14ac:dyDescent="0.55000000000000004">
      <c r="A1" s="49" t="s">
        <v>0</v>
      </c>
      <c r="B1" s="6"/>
      <c r="E1" s="7" t="s">
        <v>1</v>
      </c>
      <c r="F1" s="8"/>
      <c r="G1" s="73" t="s">
        <v>236</v>
      </c>
    </row>
    <row r="2" spans="1:10" ht="21.95" customHeight="1" x14ac:dyDescent="0.55000000000000004">
      <c r="A2" s="5" t="s">
        <v>217</v>
      </c>
      <c r="B2" s="6"/>
      <c r="E2" s="7" t="s">
        <v>2</v>
      </c>
      <c r="F2" s="8"/>
      <c r="G2" s="73" t="s">
        <v>236</v>
      </c>
    </row>
    <row r="3" spans="1:10" ht="15" customHeight="1" x14ac:dyDescent="0.55000000000000004">
      <c r="A3" s="5"/>
      <c r="B3" s="6"/>
      <c r="E3" s="137" t="s">
        <v>64</v>
      </c>
      <c r="F3" s="137"/>
      <c r="G3" s="26">
        <v>1</v>
      </c>
      <c r="H3" s="71" t="s">
        <v>193</v>
      </c>
    </row>
    <row r="4" spans="1:10" ht="21.95" customHeight="1" x14ac:dyDescent="0.5">
      <c r="A4" s="7" t="s">
        <v>8</v>
      </c>
      <c r="B4" s="9" t="s">
        <v>3</v>
      </c>
      <c r="E4" s="32"/>
      <c r="F4" s="32" t="str">
        <f>IF(OR(ISBLANK(G1),G1="?"),"",IF(ISNUMBER(VALUE(G1)),"","Bitte nur Ziffern eingeben (numbers only)"))</f>
        <v/>
      </c>
      <c r="G4" s="8"/>
      <c r="H4" s="10"/>
    </row>
    <row r="5" spans="1:10" ht="21.95" customHeight="1" x14ac:dyDescent="0.5">
      <c r="A5" s="10" t="s">
        <v>27</v>
      </c>
      <c r="B5" s="138">
        <v>46278</v>
      </c>
      <c r="C5" s="138"/>
      <c r="E5" s="32"/>
      <c r="F5" s="32" t="str">
        <f>IF(OR(ISBLANK(G2),G2="?"),"",IF(ISNUMBER(VALUE(G2)),"","Bitte nur Ziffern eingeben (numbers only)"))</f>
        <v/>
      </c>
      <c r="G5" s="8"/>
      <c r="H5" s="10"/>
    </row>
    <row r="6" spans="1:10" ht="12.2" customHeight="1" x14ac:dyDescent="0.4"/>
    <row r="7" spans="1:10" s="13" customFormat="1" ht="35.25" customHeight="1" x14ac:dyDescent="0.4">
      <c r="A7" s="140" t="s">
        <v>66</v>
      </c>
      <c r="B7" s="140"/>
      <c r="C7" s="140"/>
      <c r="D7" s="140"/>
      <c r="E7" s="140"/>
      <c r="F7" s="140"/>
      <c r="G7" s="140"/>
      <c r="H7" s="140"/>
      <c r="I7" s="140"/>
      <c r="J7" s="140"/>
    </row>
    <row r="8" spans="1:10" s="13" customFormat="1" ht="35.25" customHeight="1" x14ac:dyDescent="0.4">
      <c r="A8" s="140" t="s">
        <v>71</v>
      </c>
      <c r="B8" s="140"/>
      <c r="C8" s="140"/>
      <c r="D8" s="140"/>
      <c r="E8" s="140"/>
      <c r="F8" s="140"/>
      <c r="G8" s="140"/>
      <c r="H8" s="142"/>
      <c r="I8" s="142"/>
      <c r="J8" s="142"/>
    </row>
    <row r="9" spans="1:10" s="13" customFormat="1" ht="35.25" customHeight="1" x14ac:dyDescent="0.4">
      <c r="A9" s="140" t="s">
        <v>92</v>
      </c>
      <c r="B9" s="140"/>
      <c r="C9" s="140"/>
      <c r="D9" s="140"/>
      <c r="E9" s="140"/>
      <c r="F9" s="140"/>
      <c r="G9" s="140"/>
      <c r="H9" s="142"/>
      <c r="I9" s="142"/>
      <c r="J9" s="142"/>
    </row>
    <row r="10" spans="1:10" s="13" customFormat="1" ht="35.25" customHeight="1" x14ac:dyDescent="0.4">
      <c r="A10" s="140" t="s">
        <v>70</v>
      </c>
      <c r="B10" s="140"/>
      <c r="C10" s="140"/>
      <c r="D10" s="140"/>
      <c r="E10" s="140"/>
      <c r="F10" s="140"/>
      <c r="G10" s="140"/>
      <c r="H10" s="142"/>
      <c r="I10" s="142"/>
      <c r="J10" s="142"/>
    </row>
    <row r="11" spans="1:10" s="13" customFormat="1" ht="35.25" customHeight="1" x14ac:dyDescent="0.4">
      <c r="A11" s="140" t="s">
        <v>67</v>
      </c>
      <c r="B11" s="140"/>
      <c r="C11" s="140"/>
      <c r="D11" s="140"/>
      <c r="E11" s="140"/>
      <c r="F11" s="140"/>
      <c r="G11" s="140"/>
      <c r="H11" s="142"/>
      <c r="I11" s="142"/>
      <c r="J11" s="142"/>
    </row>
    <row r="12" spans="1:10" s="13" customFormat="1" ht="35.25" hidden="1" customHeight="1" x14ac:dyDescent="0.4">
      <c r="A12" s="140"/>
      <c r="B12" s="141"/>
      <c r="C12" s="141"/>
      <c r="D12" s="141"/>
      <c r="E12" s="141"/>
      <c r="F12" s="141"/>
      <c r="G12" s="141"/>
    </row>
    <row r="13" spans="1:10" s="13" customFormat="1" ht="35.25" customHeight="1" x14ac:dyDescent="0.4">
      <c r="A13" s="140" t="s">
        <v>68</v>
      </c>
      <c r="B13" s="140"/>
      <c r="C13" s="140"/>
      <c r="D13" s="140"/>
      <c r="E13" s="140"/>
      <c r="F13" s="140"/>
      <c r="G13" s="140"/>
      <c r="H13" s="142"/>
      <c r="I13" s="142"/>
      <c r="J13" s="142"/>
    </row>
    <row r="14" spans="1:10" s="13" customFormat="1" ht="25.15" customHeight="1" x14ac:dyDescent="0.4">
      <c r="A14" s="145" t="str">
        <f>IF(OR(ISBLANK(G1),ISBLANK(G2)),"Die Tabelle ist so nicht versandfertig. Es fehlen noch Eingaben bei Kunden-Nr. und/oder Postleitzahl.","Wichtig: Sind Ihre Eingaben bei Kunden-Nr. und Postleitzahl korrekt?")</f>
        <v>Wichtig: Sind Ihre Eingaben bei Kunden-Nr. und Postleitzahl korrekt?</v>
      </c>
      <c r="B14" s="145"/>
      <c r="C14" s="145"/>
      <c r="D14" s="145"/>
      <c r="E14" s="145"/>
      <c r="F14" s="145"/>
      <c r="G14" s="145"/>
      <c r="H14" s="142"/>
      <c r="I14" s="142"/>
      <c r="J14" s="142"/>
    </row>
    <row r="15" spans="1:10" s="13" customFormat="1" ht="25.15" customHeight="1" x14ac:dyDescent="0.4">
      <c r="A15" s="145" t="str">
        <f>IF(OR(ISBLANK(G1),ISBLANK(G2)),"Nur wenn diese beiden Felder korrekt ausgefüllt sind, kann der Absender dieser Tabelle identifiziert werden.","")</f>
        <v/>
      </c>
      <c r="B15" s="145"/>
      <c r="C15" s="145"/>
      <c r="D15" s="145"/>
      <c r="E15" s="145"/>
      <c r="F15" s="145"/>
      <c r="G15" s="145"/>
      <c r="H15" s="142"/>
      <c r="I15" s="142"/>
      <c r="J15" s="142"/>
    </row>
    <row r="16" spans="1:10" s="13" customFormat="1" ht="9.9499999999999993" customHeight="1" x14ac:dyDescent="0.4">
      <c r="A16" s="146"/>
      <c r="B16" s="146"/>
      <c r="C16" s="146"/>
      <c r="D16" s="146"/>
      <c r="E16" s="146"/>
      <c r="F16" s="146"/>
      <c r="G16" s="146"/>
    </row>
    <row r="17" spans="1:12" ht="30.2" customHeight="1" x14ac:dyDescent="0.5">
      <c r="A17" s="12" t="s">
        <v>31</v>
      </c>
      <c r="B17" s="7"/>
      <c r="C17" s="10"/>
      <c r="D17" s="7"/>
      <c r="E17" s="7"/>
      <c r="F17" s="7"/>
      <c r="G17" s="13"/>
      <c r="H17" s="13"/>
      <c r="I17" s="33"/>
      <c r="J17" s="33"/>
    </row>
    <row r="18" spans="1:12" s="13" customFormat="1" ht="9.9499999999999993" customHeight="1" x14ac:dyDescent="0.4">
      <c r="A18" s="146"/>
      <c r="B18" s="146"/>
      <c r="C18" s="146"/>
      <c r="D18" s="146"/>
      <c r="E18" s="146"/>
      <c r="F18" s="146"/>
      <c r="G18" s="146"/>
    </row>
    <row r="19" spans="1:12" s="13" customFormat="1" ht="30.2" customHeight="1" x14ac:dyDescent="0.4">
      <c r="A19" s="144" t="s">
        <v>65</v>
      </c>
      <c r="B19" s="144"/>
      <c r="C19" s="144"/>
      <c r="D19" s="144"/>
      <c r="E19" s="144"/>
      <c r="F19" s="144"/>
      <c r="G19" s="144"/>
    </row>
    <row r="20" spans="1:12" ht="8.1" customHeight="1" thickBot="1" x14ac:dyDescent="0.45"/>
    <row r="21" spans="1:12" ht="36" customHeight="1" thickBot="1" x14ac:dyDescent="0.45">
      <c r="A21" s="50" t="s">
        <v>120</v>
      </c>
      <c r="B21" s="43" t="s">
        <v>101</v>
      </c>
      <c r="C21" s="44" t="s">
        <v>69</v>
      </c>
      <c r="D21" s="44" t="s">
        <v>5</v>
      </c>
      <c r="E21" s="44" t="s">
        <v>6</v>
      </c>
      <c r="F21" s="44" t="s">
        <v>102</v>
      </c>
      <c r="G21" s="68" t="s">
        <v>131</v>
      </c>
      <c r="H21" s="67"/>
      <c r="I21" s="67"/>
      <c r="J21" s="67"/>
      <c r="K21" s="67"/>
    </row>
    <row r="22" spans="1:12" s="13" customFormat="1" ht="30.2" customHeight="1" x14ac:dyDescent="0.4">
      <c r="A22" s="53" t="s">
        <v>121</v>
      </c>
      <c r="B22" s="70" t="s">
        <v>129</v>
      </c>
      <c r="C22" s="55">
        <v>4</v>
      </c>
      <c r="D22" s="72"/>
      <c r="E22" s="72"/>
      <c r="F22" s="24">
        <f>Fett!$B$1</f>
        <v>18</v>
      </c>
      <c r="G22" s="66" t="s">
        <v>103</v>
      </c>
      <c r="H22" s="52"/>
      <c r="I22" s="52"/>
      <c r="J22" s="52"/>
      <c r="K22" s="52"/>
      <c r="L22" s="25">
        <f>Fett!$C$1</f>
        <v>17</v>
      </c>
    </row>
    <row r="23" spans="1:12" s="13" customFormat="1" ht="30.2" customHeight="1" x14ac:dyDescent="0.4">
      <c r="A23" s="51" t="s">
        <v>122</v>
      </c>
      <c r="B23" s="70" t="s">
        <v>234</v>
      </c>
      <c r="C23" s="55">
        <v>4</v>
      </c>
      <c r="D23" s="72"/>
      <c r="E23" s="72"/>
      <c r="F23" s="24">
        <f>Fett_gesaettigt!$C$1</f>
        <v>7</v>
      </c>
      <c r="G23" s="66" t="s">
        <v>103</v>
      </c>
      <c r="H23" s="52"/>
      <c r="I23" s="52"/>
      <c r="J23" s="52"/>
      <c r="K23" s="52"/>
      <c r="L23" s="25">
        <f>Fett_gesaettigt!$B$1</f>
        <v>6</v>
      </c>
    </row>
    <row r="24" spans="1:12" s="13" customFormat="1" ht="30.2" customHeight="1" x14ac:dyDescent="0.4">
      <c r="A24" s="51" t="s">
        <v>123</v>
      </c>
      <c r="B24" s="70" t="s">
        <v>234</v>
      </c>
      <c r="C24" s="24">
        <v>4</v>
      </c>
      <c r="D24" s="72"/>
      <c r="E24" s="72"/>
      <c r="F24" s="24">
        <f>Fett_gesaettigt!$D$1</f>
        <v>7</v>
      </c>
      <c r="G24" s="66" t="s">
        <v>103</v>
      </c>
      <c r="H24" s="52"/>
      <c r="I24" s="52"/>
      <c r="J24" s="52"/>
      <c r="K24" s="52"/>
      <c r="L24" s="25">
        <f>Fett_gesaettigt!$B$1</f>
        <v>6</v>
      </c>
    </row>
    <row r="25" spans="1:12" s="13" customFormat="1" ht="30.2" customHeight="1" x14ac:dyDescent="0.4">
      <c r="A25" s="51" t="s">
        <v>124</v>
      </c>
      <c r="B25" s="70" t="s">
        <v>234</v>
      </c>
      <c r="C25" s="24">
        <v>4</v>
      </c>
      <c r="D25" s="72"/>
      <c r="E25" s="72"/>
      <c r="F25" s="24">
        <f>Fett_gesaettigt!$E$1</f>
        <v>7</v>
      </c>
      <c r="G25" s="66" t="s">
        <v>103</v>
      </c>
      <c r="H25" s="52"/>
      <c r="I25" s="52"/>
      <c r="J25" s="52"/>
      <c r="K25" s="52"/>
      <c r="L25" s="25">
        <f>Fett_gesaettigt!$B$1</f>
        <v>6</v>
      </c>
    </row>
    <row r="26" spans="1:12" s="13" customFormat="1" ht="30.2" customHeight="1" x14ac:dyDescent="0.4">
      <c r="A26" s="51" t="s">
        <v>235</v>
      </c>
      <c r="B26" s="70" t="s">
        <v>129</v>
      </c>
      <c r="C26" s="24">
        <v>3</v>
      </c>
      <c r="D26" s="72"/>
      <c r="E26" s="72"/>
      <c r="F26" s="24">
        <f>Zucker!$C$1</f>
        <v>6</v>
      </c>
      <c r="G26" s="66" t="s">
        <v>103</v>
      </c>
      <c r="H26" s="24"/>
      <c r="I26" s="24"/>
      <c r="J26" s="24"/>
      <c r="K26" s="24"/>
      <c r="L26" s="25">
        <f>Zucker!$B$1</f>
        <v>5</v>
      </c>
    </row>
    <row r="27" spans="1:12" s="13" customFormat="1" ht="30.2" customHeight="1" x14ac:dyDescent="0.4">
      <c r="A27" s="51" t="s">
        <v>126</v>
      </c>
      <c r="B27" s="70" t="s">
        <v>129</v>
      </c>
      <c r="C27" s="55">
        <v>3</v>
      </c>
      <c r="D27" s="72"/>
      <c r="E27" s="72"/>
      <c r="F27" s="24">
        <f>SacGluFru!$C$1</f>
        <v>33</v>
      </c>
      <c r="G27" s="66" t="s">
        <v>103</v>
      </c>
      <c r="H27" s="52"/>
      <c r="I27" s="52"/>
      <c r="J27" s="52"/>
      <c r="K27" s="52"/>
      <c r="L27" s="25">
        <f>SacGluFru!$B$1</f>
        <v>32</v>
      </c>
    </row>
    <row r="28" spans="1:12" s="13" customFormat="1" ht="30.2" customHeight="1" x14ac:dyDescent="0.4">
      <c r="A28" s="51" t="s">
        <v>127</v>
      </c>
      <c r="B28" s="70" t="s">
        <v>129</v>
      </c>
      <c r="C28" s="24">
        <v>3</v>
      </c>
      <c r="D28" s="72"/>
      <c r="E28" s="72"/>
      <c r="F28" s="24">
        <f>SacGluFru!$D$1</f>
        <v>33</v>
      </c>
      <c r="G28" s="66" t="s">
        <v>103</v>
      </c>
      <c r="H28" s="52"/>
      <c r="I28" s="52"/>
      <c r="J28" s="52"/>
      <c r="K28" s="52"/>
      <c r="L28" s="25">
        <f>SacGluFru!$B$1</f>
        <v>32</v>
      </c>
    </row>
    <row r="29" spans="1:12" s="13" customFormat="1" ht="30.2" customHeight="1" x14ac:dyDescent="0.4">
      <c r="A29" s="51" t="s">
        <v>128</v>
      </c>
      <c r="B29" s="70" t="s">
        <v>129</v>
      </c>
      <c r="C29" s="24">
        <v>3</v>
      </c>
      <c r="D29" s="72"/>
      <c r="E29" s="72"/>
      <c r="F29" s="24">
        <f>SacGluFru!$E$1</f>
        <v>33</v>
      </c>
      <c r="G29" s="66" t="s">
        <v>103</v>
      </c>
      <c r="H29" s="52"/>
      <c r="I29" s="52"/>
      <c r="J29" s="52"/>
      <c r="K29" s="52"/>
      <c r="L29" s="25">
        <f>SacGluFru!$B$1</f>
        <v>32</v>
      </c>
    </row>
    <row r="30" spans="1:12" s="13" customFormat="1" ht="30.2" customHeight="1" x14ac:dyDescent="0.4">
      <c r="A30" s="51" t="s">
        <v>99</v>
      </c>
      <c r="B30" s="70" t="s">
        <v>129</v>
      </c>
      <c r="C30" s="24">
        <v>3</v>
      </c>
      <c r="D30" s="72"/>
      <c r="E30" s="72"/>
      <c r="F30" s="24">
        <f>Lactose!B1</f>
        <v>27</v>
      </c>
      <c r="G30" s="66" t="s">
        <v>103</v>
      </c>
      <c r="H30" s="52"/>
      <c r="I30" s="52"/>
      <c r="J30" s="52"/>
      <c r="K30" s="52"/>
      <c r="L30" s="25">
        <f>Lactose!C1</f>
        <v>26</v>
      </c>
    </row>
    <row r="31" spans="1:12" s="13" customFormat="1" ht="30.2" customHeight="1" x14ac:dyDescent="0.4">
      <c r="A31" s="51" t="s">
        <v>199</v>
      </c>
      <c r="B31" s="70" t="s">
        <v>129</v>
      </c>
      <c r="C31" s="24">
        <v>3</v>
      </c>
      <c r="D31" s="72"/>
      <c r="E31" s="72"/>
      <c r="F31" s="24">
        <f>Kohlenhydrate!B1</f>
        <v>7</v>
      </c>
      <c r="G31" s="66" t="s">
        <v>103</v>
      </c>
      <c r="H31" s="52"/>
      <c r="I31" s="52"/>
      <c r="J31" s="52"/>
      <c r="K31" s="52"/>
      <c r="L31" s="25">
        <f>Kohlenhydrate!C1</f>
        <v>6</v>
      </c>
    </row>
    <row r="32" spans="1:12" s="13" customFormat="1" ht="30.2" hidden="1" customHeight="1" x14ac:dyDescent="0.4">
      <c r="A32" s="51" t="s">
        <v>169</v>
      </c>
      <c r="B32" s="70" t="s">
        <v>129</v>
      </c>
      <c r="C32" s="24">
        <v>3</v>
      </c>
      <c r="D32" s="72"/>
      <c r="E32" s="72"/>
      <c r="F32" s="24">
        <f>'Staerke-pol'!B1</f>
        <v>10</v>
      </c>
      <c r="G32" s="66" t="s">
        <v>103</v>
      </c>
      <c r="H32" s="52"/>
      <c r="I32" s="52"/>
      <c r="J32" s="52"/>
      <c r="K32" s="52"/>
      <c r="L32" s="25">
        <f>'Staerke-pol'!C1</f>
        <v>9</v>
      </c>
    </row>
    <row r="33" spans="1:13" s="13" customFormat="1" ht="40.35" hidden="1" customHeight="1" x14ac:dyDescent="0.4">
      <c r="A33" s="51" t="s">
        <v>170</v>
      </c>
      <c r="B33" s="70" t="s">
        <v>129</v>
      </c>
      <c r="C33" s="24">
        <v>3</v>
      </c>
      <c r="D33" s="72"/>
      <c r="E33" s="72"/>
      <c r="F33" s="24">
        <f>'Staerke-Red'!$B$1</f>
        <v>5</v>
      </c>
      <c r="G33" s="66" t="s">
        <v>103</v>
      </c>
      <c r="H33" s="52"/>
      <c r="I33" s="52"/>
      <c r="J33" s="52"/>
      <c r="K33" s="52"/>
      <c r="L33" s="25">
        <f>'Staerke-Red'!$C$1</f>
        <v>4</v>
      </c>
    </row>
    <row r="34" spans="1:13" s="13" customFormat="1" ht="30.2" customHeight="1" x14ac:dyDescent="0.4">
      <c r="A34" s="51" t="s">
        <v>130</v>
      </c>
      <c r="B34" s="70" t="s">
        <v>129</v>
      </c>
      <c r="C34" s="24">
        <v>3</v>
      </c>
      <c r="D34" s="72"/>
      <c r="E34" s="72"/>
      <c r="F34" s="24">
        <f>StärkeVerfahren!B1</f>
        <v>29</v>
      </c>
      <c r="G34" s="24">
        <f>StärkeVerfahren!B37</f>
        <v>9</v>
      </c>
      <c r="H34" s="52"/>
      <c r="I34" s="52"/>
      <c r="J34" s="52"/>
      <c r="K34" s="52"/>
      <c r="L34" s="25">
        <f>StärkeVerfahren!C1</f>
        <v>28</v>
      </c>
      <c r="M34" s="25">
        <f>StärkeVerfahren!C37</f>
        <v>8</v>
      </c>
    </row>
    <row r="35" spans="1:13" s="13" customFormat="1" ht="23.1" hidden="1" customHeight="1" x14ac:dyDescent="0.4">
      <c r="A35" s="51"/>
      <c r="B35" s="28"/>
      <c r="C35" s="52"/>
      <c r="D35" s="147"/>
      <c r="E35" s="147"/>
      <c r="F35" s="24"/>
      <c r="G35" s="52"/>
      <c r="H35" s="52"/>
      <c r="I35" s="52"/>
      <c r="J35" s="52"/>
      <c r="K35" s="52"/>
      <c r="L35" s="25"/>
    </row>
    <row r="36" spans="1:13" s="13" customFormat="1" ht="23.1" hidden="1" customHeight="1" x14ac:dyDescent="0.4">
      <c r="A36" s="51"/>
      <c r="B36" s="28"/>
      <c r="C36" s="24"/>
      <c r="D36" s="64"/>
      <c r="E36" s="64"/>
      <c r="F36" s="24"/>
      <c r="G36" s="52"/>
      <c r="H36" s="52"/>
      <c r="I36" s="52"/>
      <c r="J36" s="52"/>
      <c r="K36" s="52"/>
      <c r="L36" s="25"/>
    </row>
    <row r="37" spans="1:13" s="13" customFormat="1" ht="23.1" hidden="1" customHeight="1" x14ac:dyDescent="0.4">
      <c r="A37" s="51"/>
      <c r="B37" s="28"/>
      <c r="C37" s="24"/>
      <c r="D37" s="54"/>
      <c r="E37" s="54"/>
      <c r="F37" s="24"/>
      <c r="G37" s="52"/>
      <c r="H37" s="52"/>
      <c r="I37" s="52"/>
      <c r="J37" s="52"/>
      <c r="K37" s="52"/>
      <c r="L37" s="25"/>
    </row>
    <row r="38" spans="1:13" s="13" customFormat="1" ht="23.1" hidden="1" customHeight="1" x14ac:dyDescent="0.4">
      <c r="A38" s="51"/>
      <c r="B38" s="28"/>
      <c r="C38" s="24"/>
      <c r="D38" s="54"/>
      <c r="E38" s="54"/>
      <c r="F38" s="24"/>
      <c r="G38" s="52"/>
      <c r="H38" s="52"/>
      <c r="I38" s="52"/>
      <c r="J38" s="52"/>
      <c r="K38" s="52"/>
      <c r="L38" s="25"/>
    </row>
    <row r="39" spans="1:13" s="13" customFormat="1" ht="23.1" hidden="1" customHeight="1" x14ac:dyDescent="0.4">
      <c r="A39" s="51"/>
      <c r="B39" s="28"/>
      <c r="C39" s="24"/>
      <c r="D39" s="64"/>
      <c r="E39" s="64"/>
      <c r="F39" s="24"/>
      <c r="G39" s="52"/>
      <c r="H39" s="52"/>
      <c r="I39" s="52"/>
      <c r="J39" s="52"/>
      <c r="K39" s="52"/>
      <c r="L39" s="25"/>
    </row>
    <row r="40" spans="1:13" ht="8.1" customHeight="1" x14ac:dyDescent="0.4">
      <c r="A40" s="16"/>
      <c r="D40" s="65"/>
      <c r="E40" s="65"/>
      <c r="F40" s="65"/>
      <c r="G40" s="65"/>
      <c r="H40" s="65"/>
      <c r="I40" s="65"/>
      <c r="J40" s="65"/>
      <c r="K40" s="65"/>
    </row>
    <row r="41" spans="1:13" ht="23.1" customHeight="1" x14ac:dyDescent="0.45">
      <c r="A41" s="11" t="s">
        <v>7</v>
      </c>
    </row>
    <row r="42" spans="1:13" ht="8.25" hidden="1" customHeight="1" x14ac:dyDescent="0.5">
      <c r="A42" s="8"/>
    </row>
    <row r="43" spans="1:13" ht="20.100000000000001" customHeight="1" x14ac:dyDescent="0.4">
      <c r="A43" s="15" t="s">
        <v>121</v>
      </c>
      <c r="B43" s="139"/>
      <c r="C43" s="139"/>
      <c r="D43" s="139"/>
      <c r="E43" s="139"/>
      <c r="F43" s="139"/>
      <c r="G43" s="139"/>
      <c r="H43" s="139"/>
      <c r="I43" s="139"/>
      <c r="J43" s="139"/>
      <c r="K43" s="45" t="b">
        <f>ISBLANK(VLOOKUP(F22,Fett!A3:C20,3))</f>
        <v>1</v>
      </c>
    </row>
    <row r="44" spans="1:13" ht="24" customHeight="1" x14ac:dyDescent="0.4">
      <c r="A44" s="14" t="str">
        <f>IF(F22=L22,"bitte eingeben:",IF(K43,"","Art der Modifikation:"))</f>
        <v/>
      </c>
      <c r="B44" s="136"/>
      <c r="C44" s="136"/>
      <c r="D44" s="136"/>
      <c r="E44" s="136"/>
      <c r="F44" s="136"/>
      <c r="G44" s="136"/>
      <c r="H44" s="136"/>
      <c r="I44" s="136"/>
      <c r="J44" s="136"/>
    </row>
    <row r="45" spans="1:13" ht="20.100000000000001" customHeight="1" x14ac:dyDescent="0.4">
      <c r="A45" s="15" t="s">
        <v>122</v>
      </c>
      <c r="B45" s="139"/>
      <c r="C45" s="139"/>
      <c r="D45" s="139"/>
      <c r="E45" s="139"/>
      <c r="F45" s="139"/>
      <c r="G45" s="139"/>
      <c r="H45" s="139"/>
      <c r="I45" s="139"/>
      <c r="J45" s="139"/>
      <c r="K45" s="45" t="b">
        <f>ISBLANK(VLOOKUP(F23,Fett_gesaettigt!A3:C9,3))</f>
        <v>1</v>
      </c>
    </row>
    <row r="46" spans="1:13" ht="24" customHeight="1" x14ac:dyDescent="0.4">
      <c r="A46" s="14" t="str">
        <f>IF(F23=L23,"bitte eingeben:",IF(K45,"","Art der Modifikation:"))</f>
        <v/>
      </c>
      <c r="B46" s="136"/>
      <c r="C46" s="136"/>
      <c r="D46" s="136"/>
      <c r="E46" s="136"/>
      <c r="F46" s="136"/>
      <c r="G46" s="136"/>
      <c r="H46" s="136"/>
      <c r="I46" s="136"/>
      <c r="J46" s="136"/>
    </row>
    <row r="47" spans="1:13" ht="20.100000000000001" customHeight="1" x14ac:dyDescent="0.4">
      <c r="A47" s="15" t="s">
        <v>123</v>
      </c>
      <c r="B47" s="139"/>
      <c r="C47" s="139"/>
      <c r="D47" s="139"/>
      <c r="E47" s="139"/>
      <c r="F47" s="139"/>
      <c r="G47" s="139"/>
      <c r="H47" s="139"/>
      <c r="I47" s="139"/>
      <c r="J47" s="139"/>
      <c r="K47" s="45" t="b">
        <f>ISBLANK(VLOOKUP(F24,Fett_gesaettigt!A3:C9,3))</f>
        <v>1</v>
      </c>
    </row>
    <row r="48" spans="1:13" ht="24" customHeight="1" x14ac:dyDescent="0.4">
      <c r="A48" s="14" t="str">
        <f>IF(F24=L24,"bitte eingeben:",IF(K47,"","Art der Modifikation:"))</f>
        <v/>
      </c>
      <c r="B48" s="136"/>
      <c r="C48" s="136"/>
      <c r="D48" s="136"/>
      <c r="E48" s="136"/>
      <c r="F48" s="136"/>
      <c r="G48" s="136"/>
      <c r="H48" s="136"/>
      <c r="I48" s="136"/>
      <c r="J48" s="136"/>
    </row>
    <row r="49" spans="1:11" ht="20.100000000000001" customHeight="1" x14ac:dyDescent="0.4">
      <c r="A49" s="15" t="s">
        <v>124</v>
      </c>
      <c r="B49" s="139"/>
      <c r="C49" s="139"/>
      <c r="D49" s="139"/>
      <c r="E49" s="139"/>
      <c r="F49" s="139"/>
      <c r="G49" s="139"/>
      <c r="H49" s="139"/>
      <c r="I49" s="139"/>
      <c r="J49" s="139"/>
      <c r="K49" s="45" t="b">
        <f>ISBLANK(VLOOKUP(F25,Fett_gesaettigt!A3:C9,3))</f>
        <v>1</v>
      </c>
    </row>
    <row r="50" spans="1:11" ht="24" customHeight="1" x14ac:dyDescent="0.4">
      <c r="A50" s="14" t="str">
        <f>IF(F25=L25,"bitte eingeben:",IF(K49,"","Art der Modifikation:"))</f>
        <v/>
      </c>
      <c r="B50" s="136"/>
      <c r="C50" s="136"/>
      <c r="D50" s="136"/>
      <c r="E50" s="136"/>
      <c r="F50" s="136"/>
      <c r="G50" s="136"/>
      <c r="H50" s="136"/>
      <c r="I50" s="136"/>
      <c r="J50" s="136"/>
    </row>
    <row r="51" spans="1:11" ht="25.15" customHeight="1" x14ac:dyDescent="0.4">
      <c r="A51" s="15" t="s">
        <v>125</v>
      </c>
      <c r="B51" s="143"/>
      <c r="C51" s="143"/>
      <c r="D51" s="143"/>
      <c r="E51" s="143"/>
      <c r="F51" s="143"/>
      <c r="G51" s="143"/>
      <c r="H51" s="143"/>
      <c r="I51" s="143"/>
      <c r="J51" s="143"/>
      <c r="K51" s="45" t="b">
        <f>ISBLANK(VLOOKUP(F26,Zucker!A3:C8,3))</f>
        <v>1</v>
      </c>
    </row>
    <row r="52" spans="1:11" ht="24" customHeight="1" x14ac:dyDescent="0.4">
      <c r="A52" s="14" t="str">
        <f>IF(F26=L26,"Verfahren, erfasste Zuscker",IF(K51,"","erfasste Zucker angeben:"))</f>
        <v/>
      </c>
      <c r="B52" s="136"/>
      <c r="C52" s="136"/>
      <c r="D52" s="136"/>
      <c r="E52" s="136"/>
      <c r="F52" s="136"/>
      <c r="G52" s="136"/>
      <c r="H52" s="136"/>
      <c r="I52" s="136"/>
      <c r="J52" s="136"/>
    </row>
    <row r="53" spans="1:11" ht="20.100000000000001" customHeight="1" x14ac:dyDescent="0.4">
      <c r="A53" s="15" t="s">
        <v>74</v>
      </c>
      <c r="B53" s="139"/>
      <c r="C53" s="139"/>
      <c r="D53" s="139"/>
      <c r="E53" s="139"/>
      <c r="F53" s="139"/>
      <c r="G53" s="139"/>
      <c r="H53" s="139"/>
      <c r="I53" s="139"/>
      <c r="J53" s="139"/>
      <c r="K53" s="45" t="b">
        <f>ISBLANK(VLOOKUP(F27,SacGluFru!A3:C35,3))</f>
        <v>1</v>
      </c>
    </row>
    <row r="54" spans="1:11" ht="24" customHeight="1" x14ac:dyDescent="0.4">
      <c r="A54" s="14" t="str">
        <f>IF(F27=L27,"bitte eingeben:",IF(K53,"","Art der Modifikation:"))</f>
        <v/>
      </c>
      <c r="B54" s="136"/>
      <c r="C54" s="136"/>
      <c r="D54" s="136"/>
      <c r="E54" s="136"/>
      <c r="F54" s="136"/>
      <c r="G54" s="136"/>
      <c r="H54" s="136"/>
      <c r="I54" s="136"/>
      <c r="J54" s="136"/>
    </row>
    <row r="55" spans="1:11" ht="20.100000000000001" customHeight="1" x14ac:dyDescent="0.4">
      <c r="A55" s="15" t="s">
        <v>75</v>
      </c>
      <c r="B55" s="139"/>
      <c r="C55" s="139"/>
      <c r="D55" s="139"/>
      <c r="E55" s="139"/>
      <c r="F55" s="139"/>
      <c r="G55" s="139"/>
      <c r="H55" s="139"/>
      <c r="I55" s="139"/>
      <c r="J55" s="139"/>
      <c r="K55" s="45" t="b">
        <f>ISBLANK(VLOOKUP(F28,SacGluFru!A3:C35,3))</f>
        <v>1</v>
      </c>
    </row>
    <row r="56" spans="1:11" ht="24" customHeight="1" x14ac:dyDescent="0.4">
      <c r="A56" s="14" t="str">
        <f>IF(F28=L28,"bitte eingeben:",IF(K55,"","Art der Modifikation:"))</f>
        <v/>
      </c>
      <c r="B56" s="136"/>
      <c r="C56" s="136"/>
      <c r="D56" s="136"/>
      <c r="E56" s="136"/>
      <c r="F56" s="136"/>
      <c r="G56" s="136"/>
      <c r="H56" s="136"/>
      <c r="I56" s="136"/>
      <c r="J56" s="136"/>
    </row>
    <row r="57" spans="1:11" ht="20.100000000000001" customHeight="1" x14ac:dyDescent="0.4">
      <c r="A57" s="15" t="s">
        <v>76</v>
      </c>
      <c r="B57" s="139"/>
      <c r="C57" s="139"/>
      <c r="D57" s="139"/>
      <c r="E57" s="139"/>
      <c r="F57" s="139"/>
      <c r="G57" s="139"/>
      <c r="H57" s="139"/>
      <c r="I57" s="139"/>
      <c r="J57" s="139"/>
      <c r="K57" s="45" t="b">
        <f>ISBLANK(VLOOKUP(F29,SacGluFru!A3:C35,3))</f>
        <v>1</v>
      </c>
    </row>
    <row r="58" spans="1:11" ht="24" customHeight="1" x14ac:dyDescent="0.4">
      <c r="A58" s="14" t="str">
        <f>IF(F29=L29,"bitte eingeben:",IF(K57,"","Art der Modifikation:"))</f>
        <v/>
      </c>
      <c r="B58" s="136"/>
      <c r="C58" s="136"/>
      <c r="D58" s="136"/>
      <c r="E58" s="136"/>
      <c r="F58" s="136"/>
      <c r="G58" s="136"/>
      <c r="H58" s="136"/>
      <c r="I58" s="136"/>
      <c r="J58" s="136"/>
    </row>
    <row r="59" spans="1:11" ht="20.100000000000001" customHeight="1" x14ac:dyDescent="0.4">
      <c r="A59" s="15" t="s">
        <v>104</v>
      </c>
      <c r="B59" s="139"/>
      <c r="C59" s="139"/>
      <c r="D59" s="139"/>
      <c r="E59" s="139"/>
      <c r="F59" s="139"/>
      <c r="G59" s="139"/>
      <c r="H59" s="139"/>
      <c r="I59" s="139"/>
      <c r="J59" s="139"/>
      <c r="K59" s="45" t="b">
        <f>ISBLANK(VLOOKUP(F30,Lactose!A3:C29,3))</f>
        <v>1</v>
      </c>
    </row>
    <row r="60" spans="1:11" ht="24" customHeight="1" x14ac:dyDescent="0.4">
      <c r="A60" s="14" t="str">
        <f>IF(F30=L30,"bitte eingeben:",IF(K59,"","Art der Modifikation:"))</f>
        <v/>
      </c>
      <c r="B60" s="136"/>
      <c r="C60" s="136"/>
      <c r="D60" s="136"/>
      <c r="E60" s="136"/>
      <c r="F60" s="136"/>
      <c r="G60" s="136"/>
      <c r="H60" s="136"/>
      <c r="I60" s="136"/>
      <c r="J60" s="136"/>
    </row>
    <row r="61" spans="1:11" ht="20.100000000000001" customHeight="1" x14ac:dyDescent="0.4">
      <c r="A61" s="15" t="s">
        <v>199</v>
      </c>
      <c r="B61" s="139"/>
      <c r="C61" s="139"/>
      <c r="D61" s="139"/>
      <c r="E61" s="139"/>
      <c r="F61" s="139"/>
      <c r="G61" s="139"/>
      <c r="H61" s="139"/>
      <c r="I61" s="139"/>
      <c r="J61" s="139"/>
      <c r="K61" s="45" t="b">
        <f>ISBLANK(VLOOKUP(F31,Kohlenhydrate!A3:C9,3))</f>
        <v>1</v>
      </c>
    </row>
    <row r="62" spans="1:11" ht="24" customHeight="1" x14ac:dyDescent="0.4">
      <c r="A62" s="14" t="str">
        <f>IF(F31=L31,"bitte eingeben:",IF(K61,"","bitte eingeben:"))</f>
        <v/>
      </c>
      <c r="B62" s="136"/>
      <c r="C62" s="136"/>
      <c r="D62" s="136"/>
      <c r="E62" s="136"/>
      <c r="F62" s="136"/>
      <c r="G62" s="136"/>
      <c r="H62" s="136"/>
      <c r="I62" s="136"/>
      <c r="J62" s="136"/>
    </row>
    <row r="63" spans="1:11" ht="20.100000000000001" hidden="1" customHeight="1" x14ac:dyDescent="0.4">
      <c r="A63" s="15" t="s">
        <v>169</v>
      </c>
      <c r="B63" s="139"/>
      <c r="C63" s="139"/>
      <c r="D63" s="139"/>
      <c r="E63" s="139"/>
      <c r="F63" s="139"/>
      <c r="G63" s="139"/>
      <c r="H63" s="139"/>
      <c r="I63" s="139"/>
      <c r="J63" s="139"/>
      <c r="K63" s="45" t="b">
        <f>ISBLANK(VLOOKUP(F32,'Staerke-pol'!A3:C12,3))</f>
        <v>1</v>
      </c>
    </row>
    <row r="64" spans="1:11" ht="24" hidden="1" customHeight="1" x14ac:dyDescent="0.4">
      <c r="A64" s="14" t="str">
        <f>IF(F32=L32,"bitte eingeben:",IF(K63,"","Art der Modifikation:"))</f>
        <v/>
      </c>
      <c r="B64" s="143"/>
      <c r="C64" s="143"/>
      <c r="D64" s="143"/>
      <c r="E64" s="143"/>
      <c r="F64" s="143"/>
      <c r="G64" s="143"/>
      <c r="H64" s="143"/>
      <c r="I64" s="143"/>
      <c r="J64" s="143"/>
    </row>
    <row r="65" spans="1:11" ht="20.100000000000001" hidden="1" customHeight="1" x14ac:dyDescent="0.4">
      <c r="A65" s="15" t="s">
        <v>185</v>
      </c>
      <c r="B65" s="139"/>
      <c r="C65" s="139"/>
      <c r="D65" s="139"/>
      <c r="E65" s="139"/>
      <c r="F65" s="139"/>
      <c r="G65" s="139"/>
      <c r="H65" s="139"/>
      <c r="I65" s="139"/>
      <c r="J65" s="139"/>
      <c r="K65" s="45" t="b">
        <f>ISBLANK(VLOOKUP(F33,'Staerke-Red'!A3:C7,3))</f>
        <v>1</v>
      </c>
    </row>
    <row r="66" spans="1:11" ht="24" hidden="1" customHeight="1" x14ac:dyDescent="0.4">
      <c r="A66" s="14" t="str">
        <f>IF(F33=L33,"bitte eingeben:",IF(K65,"","Art der Modifikation:"))</f>
        <v/>
      </c>
      <c r="B66" s="143"/>
      <c r="C66" s="143"/>
      <c r="D66" s="143"/>
      <c r="E66" s="143"/>
      <c r="F66" s="143"/>
      <c r="G66" s="143"/>
      <c r="H66" s="143"/>
      <c r="I66" s="143"/>
      <c r="J66" s="143"/>
    </row>
    <row r="67" spans="1:11" ht="20.100000000000001" customHeight="1" x14ac:dyDescent="0.4">
      <c r="A67" s="15" t="s">
        <v>209</v>
      </c>
      <c r="B67" s="139"/>
      <c r="C67" s="139"/>
      <c r="D67" s="139"/>
      <c r="E67" s="139"/>
      <c r="F67" s="139"/>
      <c r="G67" s="139"/>
      <c r="H67" s="139"/>
      <c r="I67" s="139"/>
      <c r="J67" s="139"/>
      <c r="K67" s="45" t="b">
        <f>ISBLANK(VLOOKUP(F34,StärkeVerfahren!A3:C31,3))</f>
        <v>1</v>
      </c>
    </row>
    <row r="68" spans="1:11" ht="24" customHeight="1" x14ac:dyDescent="0.4">
      <c r="A68" s="14" t="str">
        <f>IF(F34=L34,"bitte eingeben:",IF(K67,"","Art der Modifikation:"))</f>
        <v/>
      </c>
      <c r="B68" s="136"/>
      <c r="C68" s="136"/>
      <c r="D68" s="136"/>
      <c r="E68" s="136"/>
      <c r="F68" s="136"/>
      <c r="G68" s="136"/>
      <c r="H68" s="136"/>
      <c r="I68" s="136"/>
      <c r="J68" s="136"/>
    </row>
    <row r="69" spans="1:11" ht="20.100000000000001" customHeight="1" x14ac:dyDescent="0.4">
      <c r="A69" s="15" t="s">
        <v>210</v>
      </c>
      <c r="B69" s="139"/>
      <c r="C69" s="139"/>
      <c r="D69" s="139"/>
      <c r="E69" s="139"/>
      <c r="F69" s="139"/>
      <c r="G69" s="139"/>
      <c r="H69" s="139"/>
      <c r="I69" s="139"/>
      <c r="J69" s="139"/>
      <c r="K69" s="45" t="b">
        <f>ISBLANK(VLOOKUP(G34,StärkeVerfahren!A39:C47,3))</f>
        <v>1</v>
      </c>
    </row>
    <row r="70" spans="1:11" ht="24" customHeight="1" x14ac:dyDescent="0.4">
      <c r="A70" s="14" t="str">
        <f>IF(G34=M34,"bitte eingeben:",IF(K69,"","Verwendeter spezifischer Drehwinkel:"))</f>
        <v/>
      </c>
      <c r="B70" s="136"/>
      <c r="C70" s="136"/>
      <c r="D70" s="136"/>
      <c r="E70" s="136"/>
      <c r="F70" s="136"/>
      <c r="G70" s="136"/>
      <c r="H70" s="136"/>
      <c r="I70" s="136"/>
      <c r="J70" s="136"/>
    </row>
  </sheetData>
  <sheetProtection algorithmName="SHA-512" hashValue="2q1mFnr4hGNGSlkc98JifSxknrohm76n1h90voo/f+1UwL+Y9uFt4TEdplzuro93luRi5HH5LVGEdQ6+DB25qg==" saltValue="PmMwdfCS97I2f/DLq+oAUA==" spinCount="100000" sheet="1" objects="1" scenarios="1"/>
  <mergeCells count="43">
    <mergeCell ref="B56:J56"/>
    <mergeCell ref="B57:J57"/>
    <mergeCell ref="B58:J58"/>
    <mergeCell ref="B59:J59"/>
    <mergeCell ref="B60:J60"/>
    <mergeCell ref="B47:J47"/>
    <mergeCell ref="B49:J49"/>
    <mergeCell ref="B52:J52"/>
    <mergeCell ref="A18:G18"/>
    <mergeCell ref="B46:J46"/>
    <mergeCell ref="D35:E35"/>
    <mergeCell ref="A7:J7"/>
    <mergeCell ref="A11:J11"/>
    <mergeCell ref="B67:J67"/>
    <mergeCell ref="B68:J68"/>
    <mergeCell ref="B69:J69"/>
    <mergeCell ref="B62:J62"/>
    <mergeCell ref="A8:J8"/>
    <mergeCell ref="A9:J9"/>
    <mergeCell ref="A10:J10"/>
    <mergeCell ref="A14:J14"/>
    <mergeCell ref="A15:J15"/>
    <mergeCell ref="B61:J61"/>
    <mergeCell ref="A16:G16"/>
    <mergeCell ref="B53:J53"/>
    <mergeCell ref="B54:J54"/>
    <mergeCell ref="B55:J55"/>
    <mergeCell ref="B70:J70"/>
    <mergeCell ref="E3:F3"/>
    <mergeCell ref="B5:C5"/>
    <mergeCell ref="B45:J45"/>
    <mergeCell ref="B43:J43"/>
    <mergeCell ref="A12:G12"/>
    <mergeCell ref="A13:J13"/>
    <mergeCell ref="B44:J44"/>
    <mergeCell ref="B65:J65"/>
    <mergeCell ref="B66:J66"/>
    <mergeCell ref="A19:G19"/>
    <mergeCell ref="B63:J63"/>
    <mergeCell ref="B64:J64"/>
    <mergeCell ref="B51:J51"/>
    <mergeCell ref="B50:J50"/>
    <mergeCell ref="B48:J48"/>
  </mergeCells>
  <phoneticPr fontId="0" type="noConversion"/>
  <conditionalFormatting sqref="B44">
    <cfRule type="expression" dxfId="61" priority="167" stopIfTrue="1">
      <formula>OR($F$22-$L$22=0,NOT($K$43))</formula>
    </cfRule>
  </conditionalFormatting>
  <conditionalFormatting sqref="B46">
    <cfRule type="expression" dxfId="60" priority="168" stopIfTrue="1">
      <formula>OR($F$23-$L$23=0,NOT($K$45))</formula>
    </cfRule>
  </conditionalFormatting>
  <conditionalFormatting sqref="B47">
    <cfRule type="expression" dxfId="59" priority="130" stopIfTrue="1">
      <formula>$J$22-14=0</formula>
    </cfRule>
  </conditionalFormatting>
  <conditionalFormatting sqref="B48">
    <cfRule type="expression" dxfId="58" priority="170" stopIfTrue="1">
      <formula>OR($F$24-$L$24=0,NOT($K$47))</formula>
    </cfRule>
  </conditionalFormatting>
  <conditionalFormatting sqref="B49">
    <cfRule type="expression" dxfId="57" priority="123" stopIfTrue="1">
      <formula>$J$22-14=0</formula>
    </cfRule>
  </conditionalFormatting>
  <conditionalFormatting sqref="B50">
    <cfRule type="expression" dxfId="56" priority="173" stopIfTrue="1">
      <formula>OR($F$25-$L$25=0,NOT($K$49))</formula>
    </cfRule>
  </conditionalFormatting>
  <conditionalFormatting sqref="B52">
    <cfRule type="expression" dxfId="55" priority="81" stopIfTrue="1">
      <formula>OR($F$26-$L$26=0,NOT($K$51))</formula>
    </cfRule>
  </conditionalFormatting>
  <conditionalFormatting sqref="B53">
    <cfRule type="expression" dxfId="54" priority="32" stopIfTrue="1">
      <formula>$J$22-14=0</formula>
    </cfRule>
  </conditionalFormatting>
  <conditionalFormatting sqref="B54">
    <cfRule type="expression" dxfId="53" priority="33" stopIfTrue="1">
      <formula>OR($F$27-$L$27=0,NOT($K$53))</formula>
    </cfRule>
  </conditionalFormatting>
  <conditionalFormatting sqref="B55">
    <cfRule type="expression" dxfId="52" priority="30" stopIfTrue="1">
      <formula>$J$22-14=0</formula>
    </cfRule>
  </conditionalFormatting>
  <conditionalFormatting sqref="B56">
    <cfRule type="expression" dxfId="51" priority="31" stopIfTrue="1">
      <formula>OR($F$28-$L$28=0,NOT($K$55))</formula>
    </cfRule>
  </conditionalFormatting>
  <conditionalFormatting sqref="B57">
    <cfRule type="expression" dxfId="50" priority="28" stopIfTrue="1">
      <formula>$J$22-14=0</formula>
    </cfRule>
  </conditionalFormatting>
  <conditionalFormatting sqref="B58">
    <cfRule type="expression" dxfId="49" priority="29" stopIfTrue="1">
      <formula>OR($F$29-$L$29=0,NOT($K$57))</formula>
    </cfRule>
  </conditionalFormatting>
  <conditionalFormatting sqref="B59">
    <cfRule type="expression" dxfId="48" priority="26" stopIfTrue="1">
      <formula>$J$22-14=0</formula>
    </cfRule>
  </conditionalFormatting>
  <conditionalFormatting sqref="B60">
    <cfRule type="expression" dxfId="47" priority="27" stopIfTrue="1">
      <formula>OR($F$30-$L$30=0,NOT($K$59))</formula>
    </cfRule>
  </conditionalFormatting>
  <conditionalFormatting sqref="B61">
    <cfRule type="expression" dxfId="46" priority="24" stopIfTrue="1">
      <formula>$J$22-14=0</formula>
    </cfRule>
  </conditionalFormatting>
  <conditionalFormatting sqref="B62">
    <cfRule type="expression" dxfId="45" priority="25" stopIfTrue="1">
      <formula>OR($F$31-$L$31=0,NOT($K$61))</formula>
    </cfRule>
  </conditionalFormatting>
  <conditionalFormatting sqref="B63">
    <cfRule type="expression" dxfId="44" priority="8" stopIfTrue="1">
      <formula>$J$22-14=0</formula>
    </cfRule>
  </conditionalFormatting>
  <conditionalFormatting sqref="B64">
    <cfRule type="expression" dxfId="43" priority="9" stopIfTrue="1">
      <formula>OR($F$32-$L$32=0,NOT($K$63))</formula>
    </cfRule>
  </conditionalFormatting>
  <conditionalFormatting sqref="B65">
    <cfRule type="expression" dxfId="42" priority="6" stopIfTrue="1">
      <formula>$J$22-14=0</formula>
    </cfRule>
  </conditionalFormatting>
  <conditionalFormatting sqref="B66">
    <cfRule type="expression" dxfId="41" priority="7" stopIfTrue="1">
      <formula>OR($F$33-$L$33=0,NOT($K$65))</formula>
    </cfRule>
  </conditionalFormatting>
  <conditionalFormatting sqref="B67">
    <cfRule type="expression" dxfId="40" priority="4" stopIfTrue="1">
      <formula>$J$22-14=0</formula>
    </cfRule>
  </conditionalFormatting>
  <conditionalFormatting sqref="B68">
    <cfRule type="expression" dxfId="39" priority="5" stopIfTrue="1">
      <formula>OR($F$34-$L$34=0,NOT($K$67))</formula>
    </cfRule>
  </conditionalFormatting>
  <conditionalFormatting sqref="B69">
    <cfRule type="expression" dxfId="38" priority="2" stopIfTrue="1">
      <formula>$J$22-14=0</formula>
    </cfRule>
  </conditionalFormatting>
  <conditionalFormatting sqref="B70">
    <cfRule type="expression" dxfId="37" priority="3" stopIfTrue="1">
      <formula>OR($G$34-$M$34=0,NOT($K$69))</formula>
    </cfRule>
  </conditionalFormatting>
  <conditionalFormatting sqref="C27">
    <cfRule type="cellIs" dxfId="36" priority="39" stopIfTrue="1" operator="equal">
      <formula>4</formula>
    </cfRule>
  </conditionalFormatting>
  <conditionalFormatting sqref="C35">
    <cfRule type="cellIs" dxfId="35" priority="34" stopIfTrue="1" operator="equal">
      <formula>4</formula>
    </cfRule>
  </conditionalFormatting>
  <conditionalFormatting sqref="F22">
    <cfRule type="expression" dxfId="34" priority="17" stopIfTrue="1">
      <formula>$F$22-$L$22=1</formula>
    </cfRule>
  </conditionalFormatting>
  <conditionalFormatting sqref="F23">
    <cfRule type="expression" dxfId="33" priority="160" stopIfTrue="1">
      <formula>$F$23-$L$23=1</formula>
    </cfRule>
  </conditionalFormatting>
  <conditionalFormatting sqref="F24">
    <cfRule type="expression" dxfId="32" priority="162" stopIfTrue="1">
      <formula>$F$24-$L$24=1</formula>
    </cfRule>
  </conditionalFormatting>
  <conditionalFormatting sqref="F25">
    <cfRule type="expression" dxfId="31" priority="169" stopIfTrue="1">
      <formula>$F$25-$L$25=1</formula>
    </cfRule>
  </conditionalFormatting>
  <conditionalFormatting sqref="F26">
    <cfRule type="expression" dxfId="30" priority="1" stopIfTrue="1">
      <formula>$F$26-$L$26=1</formula>
    </cfRule>
  </conditionalFormatting>
  <conditionalFormatting sqref="F27">
    <cfRule type="expression" dxfId="29" priority="82" stopIfTrue="1">
      <formula>$F$27-$L$27=1</formula>
    </cfRule>
  </conditionalFormatting>
  <conditionalFormatting sqref="F28">
    <cfRule type="expression" dxfId="28" priority="16" stopIfTrue="1">
      <formula>$F$28-$L$28=1</formula>
    </cfRule>
  </conditionalFormatting>
  <conditionalFormatting sqref="F29">
    <cfRule type="expression" dxfId="27" priority="15" stopIfTrue="1">
      <formula>$F$29-$L$29=1</formula>
    </cfRule>
  </conditionalFormatting>
  <conditionalFormatting sqref="F30">
    <cfRule type="expression" dxfId="26" priority="76" stopIfTrue="1">
      <formula>$F$30-$L$30=1</formula>
    </cfRule>
  </conditionalFormatting>
  <conditionalFormatting sqref="F31">
    <cfRule type="expression" dxfId="25" priority="14" stopIfTrue="1">
      <formula>$F$31-$L$31=1</formula>
    </cfRule>
  </conditionalFormatting>
  <conditionalFormatting sqref="F32">
    <cfRule type="expression" dxfId="24" priority="13" stopIfTrue="1">
      <formula>$F$32-$L$32=1</formula>
    </cfRule>
  </conditionalFormatting>
  <conditionalFormatting sqref="F33">
    <cfRule type="expression" dxfId="23" priority="12" stopIfTrue="1">
      <formula>$F$33-$L$33=1</formula>
    </cfRule>
  </conditionalFormatting>
  <conditionalFormatting sqref="F34">
    <cfRule type="expression" dxfId="22" priority="11" stopIfTrue="1">
      <formula>$F$34-$L$34=1</formula>
    </cfRule>
  </conditionalFormatting>
  <conditionalFormatting sqref="F35">
    <cfRule type="expression" dxfId="21" priority="79" stopIfTrue="1">
      <formula>$F$32-$L$32=1</formula>
    </cfRule>
  </conditionalFormatting>
  <conditionalFormatting sqref="F36:F39">
    <cfRule type="expression" dxfId="20" priority="42" stopIfTrue="1">
      <formula>F36-L36=1</formula>
    </cfRule>
  </conditionalFormatting>
  <conditionalFormatting sqref="G22:G33">
    <cfRule type="cellIs" dxfId="19" priority="68" stopIfTrue="1" operator="equal">
      <formula>4</formula>
    </cfRule>
  </conditionalFormatting>
  <conditionalFormatting sqref="G26">
    <cfRule type="cellIs" dxfId="18" priority="113" stopIfTrue="1" operator="equal">
      <formula>8</formula>
    </cfRule>
  </conditionalFormatting>
  <conditionalFormatting sqref="G31:G33">
    <cfRule type="cellIs" dxfId="17" priority="18" stopIfTrue="1" operator="equal">
      <formula>10</formula>
    </cfRule>
  </conditionalFormatting>
  <conditionalFormatting sqref="G34">
    <cfRule type="expression" dxfId="16" priority="10" stopIfTrue="1">
      <formula>$G$34-$M$34=1</formula>
    </cfRule>
  </conditionalFormatting>
  <conditionalFormatting sqref="G25:K25">
    <cfRule type="cellIs" dxfId="15" priority="99" stopIfTrue="1" operator="equal">
      <formula>4</formula>
    </cfRule>
  </conditionalFormatting>
  <conditionalFormatting sqref="G27:K28">
    <cfRule type="cellIs" dxfId="14" priority="98" stopIfTrue="1" operator="equal">
      <formula>4</formula>
    </cfRule>
  </conditionalFormatting>
  <conditionalFormatting sqref="G35:K39">
    <cfRule type="cellIs" dxfId="13" priority="59" stopIfTrue="1" operator="equal">
      <formula>4</formula>
    </cfRule>
  </conditionalFormatting>
  <conditionalFormatting sqref="H26">
    <cfRule type="cellIs" dxfId="12" priority="92" stopIfTrue="1" operator="equal">
      <formula>11</formula>
    </cfRule>
  </conditionalFormatting>
  <conditionalFormatting sqref="H29:J31">
    <cfRule type="cellIs" dxfId="11" priority="50" stopIfTrue="1" operator="equal">
      <formula>4</formula>
    </cfRule>
  </conditionalFormatting>
  <conditionalFormatting sqref="H22:K24">
    <cfRule type="cellIs" dxfId="10" priority="84" stopIfTrue="1" operator="equal">
      <formula>4</formula>
    </cfRule>
  </conditionalFormatting>
  <conditionalFormatting sqref="H32:K34">
    <cfRule type="cellIs" dxfId="9" priority="60" stopIfTrue="1" operator="equal">
      <formula>4</formula>
    </cfRule>
  </conditionalFormatting>
  <conditionalFormatting sqref="I26">
    <cfRule type="cellIs" dxfId="8" priority="128" stopIfTrue="1" operator="equal">
      <formula>8</formula>
    </cfRule>
  </conditionalFormatting>
  <conditionalFormatting sqref="J26">
    <cfRule type="cellIs" dxfId="7" priority="91" stopIfTrue="1" operator="equal">
      <formula>4</formula>
    </cfRule>
  </conditionalFormatting>
  <conditionalFormatting sqref="K26">
    <cfRule type="cellIs" dxfId="6" priority="90" stopIfTrue="1" operator="equal">
      <formula>19</formula>
    </cfRule>
  </conditionalFormatting>
  <conditionalFormatting sqref="K28:K31">
    <cfRule type="cellIs" dxfId="5" priority="51" stopIfTrue="1" operator="equal">
      <formula>4</formula>
    </cfRule>
  </conditionalFormatting>
  <conditionalFormatting sqref="L22:L25">
    <cfRule type="cellIs" dxfId="4" priority="126" stopIfTrue="1" operator="equal">
      <formula>6</formula>
    </cfRule>
  </conditionalFormatting>
  <conditionalFormatting sqref="L30:L31">
    <cfRule type="cellIs" dxfId="3" priority="74" stopIfTrue="1" operator="equal">
      <formula>6</formula>
    </cfRule>
  </conditionalFormatting>
  <pageMargins left="0.78740157480314965" right="0.47244094488188976" top="0.6692913385826772" bottom="0.55118110236220474" header="0.3543307086614173" footer="0.354330708661417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40" max="16383" man="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21" r:id="rId4" name="Drop Down 73">
              <controlPr locked="0" defaultSize="0" autoLine="0" autoPict="0">
                <anchor moveWithCells="1">
                  <from>
                    <xdr:col>8</xdr:col>
                    <xdr:colOff>228600</xdr:colOff>
                    <xdr:row>16</xdr:row>
                    <xdr:rowOff>47625</xdr:rowOff>
                  </from>
                  <to>
                    <xdr:col>9</xdr:col>
                    <xdr:colOff>495300</xdr:colOff>
                    <xdr:row>16</xdr:row>
                    <xdr:rowOff>342900</xdr:rowOff>
                  </to>
                </anchor>
              </controlPr>
            </control>
          </mc:Choice>
        </mc:AlternateContent>
        <mc:AlternateContent xmlns:mc="http://schemas.openxmlformats.org/markup-compatibility/2006">
          <mc:Choice Requires="x14">
            <control shapeId="2160" r:id="rId5" name="Drop Down 112">
              <controlPr locked="0" defaultSize="0" autoLine="0" autoPict="0">
                <anchor moveWithCells="1">
                  <from>
                    <xdr:col>1</xdr:col>
                    <xdr:colOff>28575</xdr:colOff>
                    <xdr:row>52</xdr:row>
                    <xdr:rowOff>38100</xdr:rowOff>
                  </from>
                  <to>
                    <xdr:col>9</xdr:col>
                    <xdr:colOff>581025</xdr:colOff>
                    <xdr:row>52</xdr:row>
                    <xdr:rowOff>228600</xdr:rowOff>
                  </to>
                </anchor>
              </controlPr>
            </control>
          </mc:Choice>
        </mc:AlternateContent>
        <mc:AlternateContent xmlns:mc="http://schemas.openxmlformats.org/markup-compatibility/2006">
          <mc:Choice Requires="x14">
            <control shapeId="2166" r:id="rId6" name="Drop Down 118">
              <controlPr locked="0" defaultSize="0" autoLine="0" autoPict="0">
                <anchor moveWithCells="1">
                  <from>
                    <xdr:col>1</xdr:col>
                    <xdr:colOff>28575</xdr:colOff>
                    <xdr:row>42</xdr:row>
                    <xdr:rowOff>38100</xdr:rowOff>
                  </from>
                  <to>
                    <xdr:col>9</xdr:col>
                    <xdr:colOff>581025</xdr:colOff>
                    <xdr:row>42</xdr:row>
                    <xdr:rowOff>228600</xdr:rowOff>
                  </to>
                </anchor>
              </controlPr>
            </control>
          </mc:Choice>
        </mc:AlternateContent>
        <mc:AlternateContent xmlns:mc="http://schemas.openxmlformats.org/markup-compatibility/2006">
          <mc:Choice Requires="x14">
            <control shapeId="2168" r:id="rId7" name="Drop Down 120">
              <controlPr locked="0" defaultSize="0" autoLine="0" autoPict="0">
                <anchor moveWithCells="1">
                  <from>
                    <xdr:col>1</xdr:col>
                    <xdr:colOff>28575</xdr:colOff>
                    <xdr:row>44</xdr:row>
                    <xdr:rowOff>38100</xdr:rowOff>
                  </from>
                  <to>
                    <xdr:col>9</xdr:col>
                    <xdr:colOff>581025</xdr:colOff>
                    <xdr:row>44</xdr:row>
                    <xdr:rowOff>228600</xdr:rowOff>
                  </to>
                </anchor>
              </controlPr>
            </control>
          </mc:Choice>
        </mc:AlternateContent>
        <mc:AlternateContent xmlns:mc="http://schemas.openxmlformats.org/markup-compatibility/2006">
          <mc:Choice Requires="x14">
            <control shapeId="2169" r:id="rId8" name="Drop Down 121">
              <controlPr locked="0" defaultSize="0" autoLine="0" autoPict="0">
                <anchor moveWithCells="1">
                  <from>
                    <xdr:col>1</xdr:col>
                    <xdr:colOff>28575</xdr:colOff>
                    <xdr:row>46</xdr:row>
                    <xdr:rowOff>38100</xdr:rowOff>
                  </from>
                  <to>
                    <xdr:col>9</xdr:col>
                    <xdr:colOff>581025</xdr:colOff>
                    <xdr:row>46</xdr:row>
                    <xdr:rowOff>228600</xdr:rowOff>
                  </to>
                </anchor>
              </controlPr>
            </control>
          </mc:Choice>
        </mc:AlternateContent>
        <mc:AlternateContent xmlns:mc="http://schemas.openxmlformats.org/markup-compatibility/2006">
          <mc:Choice Requires="x14">
            <control shapeId="2171" r:id="rId9" name="Drop Down 123">
              <controlPr locked="0" defaultSize="0" autoLine="0" autoPict="0">
                <anchor moveWithCells="1">
                  <from>
                    <xdr:col>1</xdr:col>
                    <xdr:colOff>28575</xdr:colOff>
                    <xdr:row>48</xdr:row>
                    <xdr:rowOff>38100</xdr:rowOff>
                  </from>
                  <to>
                    <xdr:col>9</xdr:col>
                    <xdr:colOff>581025</xdr:colOff>
                    <xdr:row>48</xdr:row>
                    <xdr:rowOff>228600</xdr:rowOff>
                  </to>
                </anchor>
              </controlPr>
            </control>
          </mc:Choice>
        </mc:AlternateContent>
        <mc:AlternateContent xmlns:mc="http://schemas.openxmlformats.org/markup-compatibility/2006">
          <mc:Choice Requires="x14">
            <control shapeId="2172" r:id="rId10" name="Drop Down 124">
              <controlPr locked="0" defaultSize="0" autoLine="0" autoPict="0">
                <anchor moveWithCells="1">
                  <from>
                    <xdr:col>1</xdr:col>
                    <xdr:colOff>28575</xdr:colOff>
                    <xdr:row>54</xdr:row>
                    <xdr:rowOff>38100</xdr:rowOff>
                  </from>
                  <to>
                    <xdr:col>9</xdr:col>
                    <xdr:colOff>581025</xdr:colOff>
                    <xdr:row>54</xdr:row>
                    <xdr:rowOff>228600</xdr:rowOff>
                  </to>
                </anchor>
              </controlPr>
            </control>
          </mc:Choice>
        </mc:AlternateContent>
        <mc:AlternateContent xmlns:mc="http://schemas.openxmlformats.org/markup-compatibility/2006">
          <mc:Choice Requires="x14">
            <control shapeId="2174" r:id="rId11" name="Drop Down 126">
              <controlPr locked="0" defaultSize="0" autoLine="0" autoPict="0">
                <anchor moveWithCells="1">
                  <from>
                    <xdr:col>1</xdr:col>
                    <xdr:colOff>28575</xdr:colOff>
                    <xdr:row>56</xdr:row>
                    <xdr:rowOff>38100</xdr:rowOff>
                  </from>
                  <to>
                    <xdr:col>9</xdr:col>
                    <xdr:colOff>581025</xdr:colOff>
                    <xdr:row>56</xdr:row>
                    <xdr:rowOff>228600</xdr:rowOff>
                  </to>
                </anchor>
              </controlPr>
            </control>
          </mc:Choice>
        </mc:AlternateContent>
        <mc:AlternateContent xmlns:mc="http://schemas.openxmlformats.org/markup-compatibility/2006">
          <mc:Choice Requires="x14">
            <control shapeId="2175" r:id="rId12" name="Drop Down 127">
              <controlPr locked="0" defaultSize="0" autoLine="0" autoPict="0">
                <anchor moveWithCells="1">
                  <from>
                    <xdr:col>1</xdr:col>
                    <xdr:colOff>28575</xdr:colOff>
                    <xdr:row>58</xdr:row>
                    <xdr:rowOff>38100</xdr:rowOff>
                  </from>
                  <to>
                    <xdr:col>9</xdr:col>
                    <xdr:colOff>581025</xdr:colOff>
                    <xdr:row>58</xdr:row>
                    <xdr:rowOff>228600</xdr:rowOff>
                  </to>
                </anchor>
              </controlPr>
            </control>
          </mc:Choice>
        </mc:AlternateContent>
        <mc:AlternateContent xmlns:mc="http://schemas.openxmlformats.org/markup-compatibility/2006">
          <mc:Choice Requires="x14">
            <control shapeId="2176" r:id="rId13" name="Drop Down 128">
              <controlPr locked="0" defaultSize="0" autoLine="0" autoPict="0">
                <anchor moveWithCells="1">
                  <from>
                    <xdr:col>1</xdr:col>
                    <xdr:colOff>28575</xdr:colOff>
                    <xdr:row>60</xdr:row>
                    <xdr:rowOff>38100</xdr:rowOff>
                  </from>
                  <to>
                    <xdr:col>9</xdr:col>
                    <xdr:colOff>581025</xdr:colOff>
                    <xdr:row>60</xdr:row>
                    <xdr:rowOff>228600</xdr:rowOff>
                  </to>
                </anchor>
              </controlPr>
            </control>
          </mc:Choice>
        </mc:AlternateContent>
        <mc:AlternateContent xmlns:mc="http://schemas.openxmlformats.org/markup-compatibility/2006">
          <mc:Choice Requires="x14">
            <control shapeId="2181" r:id="rId14" name="Drop Down 133">
              <controlPr locked="0" defaultSize="0" autoLine="0" autoPict="0">
                <anchor moveWithCells="1">
                  <from>
                    <xdr:col>1</xdr:col>
                    <xdr:colOff>28575</xdr:colOff>
                    <xdr:row>50</xdr:row>
                    <xdr:rowOff>38100</xdr:rowOff>
                  </from>
                  <to>
                    <xdr:col>9</xdr:col>
                    <xdr:colOff>581025</xdr:colOff>
                    <xdr:row>50</xdr:row>
                    <xdr:rowOff>228600</xdr:rowOff>
                  </to>
                </anchor>
              </controlPr>
            </control>
          </mc:Choice>
        </mc:AlternateContent>
        <mc:AlternateContent xmlns:mc="http://schemas.openxmlformats.org/markup-compatibility/2006">
          <mc:Choice Requires="x14">
            <control shapeId="2184" r:id="rId15" name="Drop Down 136">
              <controlPr locked="0" defaultSize="0" autoLine="0" autoPict="0">
                <anchor moveWithCells="1">
                  <from>
                    <xdr:col>1</xdr:col>
                    <xdr:colOff>28575</xdr:colOff>
                    <xdr:row>66</xdr:row>
                    <xdr:rowOff>38100</xdr:rowOff>
                  </from>
                  <to>
                    <xdr:col>9</xdr:col>
                    <xdr:colOff>581025</xdr:colOff>
                    <xdr:row>66</xdr:row>
                    <xdr:rowOff>228600</xdr:rowOff>
                  </to>
                </anchor>
              </controlPr>
            </control>
          </mc:Choice>
        </mc:AlternateContent>
        <mc:AlternateContent xmlns:mc="http://schemas.openxmlformats.org/markup-compatibility/2006">
          <mc:Choice Requires="x14">
            <control shapeId="2185" r:id="rId16" name="Drop Down 137">
              <controlPr locked="0" defaultSize="0" autoLine="0" autoPict="0">
                <anchor moveWithCells="1">
                  <from>
                    <xdr:col>1</xdr:col>
                    <xdr:colOff>28575</xdr:colOff>
                    <xdr:row>68</xdr:row>
                    <xdr:rowOff>38100</xdr:rowOff>
                  </from>
                  <to>
                    <xdr:col>9</xdr:col>
                    <xdr:colOff>581025</xdr:colOff>
                    <xdr:row>68</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18</v>
      </c>
      <c r="H1" s="27">
        <f>COUNTA(A2:G38)</f>
        <v>0</v>
      </c>
    </row>
    <row r="2" spans="1:8" x14ac:dyDescent="0.45">
      <c r="A2" s="148"/>
      <c r="B2" s="148"/>
      <c r="C2" s="148"/>
      <c r="D2" s="148"/>
      <c r="E2" s="148"/>
      <c r="F2" s="148"/>
      <c r="G2" s="148"/>
    </row>
    <row r="3" spans="1:8" x14ac:dyDescent="0.45">
      <c r="A3" s="148"/>
      <c r="B3" s="148"/>
      <c r="C3" s="148"/>
      <c r="D3" s="148"/>
      <c r="E3" s="148"/>
      <c r="F3" s="148"/>
      <c r="G3" s="148"/>
    </row>
    <row r="4" spans="1:8" x14ac:dyDescent="0.45">
      <c r="A4" s="148"/>
      <c r="B4" s="148"/>
      <c r="C4" s="148"/>
      <c r="D4" s="148"/>
      <c r="E4" s="148"/>
      <c r="F4" s="148"/>
      <c r="G4" s="148"/>
    </row>
    <row r="5" spans="1:8" x14ac:dyDescent="0.45">
      <c r="A5" s="148"/>
      <c r="B5" s="148"/>
      <c r="C5" s="148"/>
      <c r="D5" s="148"/>
      <c r="E5" s="148"/>
      <c r="F5" s="148"/>
      <c r="G5" s="148"/>
    </row>
    <row r="6" spans="1:8" x14ac:dyDescent="0.45">
      <c r="A6" s="148"/>
      <c r="B6" s="148"/>
      <c r="C6" s="148"/>
      <c r="D6" s="148"/>
      <c r="E6" s="148"/>
      <c r="F6" s="148"/>
      <c r="G6" s="148"/>
    </row>
    <row r="7" spans="1:8" x14ac:dyDescent="0.45">
      <c r="A7" s="148"/>
      <c r="B7" s="148"/>
      <c r="C7" s="148"/>
      <c r="D7" s="148"/>
      <c r="E7" s="148"/>
      <c r="F7" s="148"/>
      <c r="G7" s="148"/>
    </row>
    <row r="8" spans="1:8" x14ac:dyDescent="0.45">
      <c r="A8" s="148"/>
      <c r="B8" s="148"/>
      <c r="C8" s="148"/>
      <c r="D8" s="148"/>
      <c r="E8" s="148"/>
      <c r="F8" s="148"/>
      <c r="G8" s="148"/>
    </row>
    <row r="9" spans="1:8" x14ac:dyDescent="0.45">
      <c r="A9" s="148"/>
      <c r="B9" s="148"/>
      <c r="C9" s="148"/>
      <c r="D9" s="148"/>
      <c r="E9" s="148"/>
      <c r="F9" s="148"/>
      <c r="G9" s="148"/>
    </row>
    <row r="10" spans="1:8" x14ac:dyDescent="0.45">
      <c r="A10" s="148"/>
      <c r="B10" s="148"/>
      <c r="C10" s="148"/>
      <c r="D10" s="148"/>
      <c r="E10" s="148"/>
      <c r="F10" s="148"/>
      <c r="G10" s="148"/>
    </row>
    <row r="11" spans="1:8" x14ac:dyDescent="0.45">
      <c r="A11" s="148"/>
      <c r="B11" s="148"/>
      <c r="C11" s="148"/>
      <c r="D11" s="148"/>
      <c r="E11" s="148"/>
      <c r="F11" s="148"/>
      <c r="G11" s="148"/>
    </row>
    <row r="12" spans="1:8" x14ac:dyDescent="0.45">
      <c r="A12" s="148"/>
      <c r="B12" s="148"/>
      <c r="C12" s="148"/>
      <c r="D12" s="148"/>
      <c r="E12" s="148"/>
      <c r="F12" s="148"/>
      <c r="G12" s="148"/>
    </row>
    <row r="13" spans="1:8" x14ac:dyDescent="0.45">
      <c r="A13" s="148"/>
      <c r="B13" s="148"/>
      <c r="C13" s="148"/>
      <c r="D13" s="148"/>
      <c r="E13" s="148"/>
      <c r="F13" s="148"/>
      <c r="G13" s="148"/>
    </row>
    <row r="14" spans="1:8" x14ac:dyDescent="0.45">
      <c r="A14" s="148"/>
      <c r="B14" s="148"/>
      <c r="C14" s="148"/>
      <c r="D14" s="148"/>
      <c r="E14" s="148"/>
      <c r="F14" s="148"/>
      <c r="G14" s="148"/>
    </row>
    <row r="15" spans="1:8" x14ac:dyDescent="0.45">
      <c r="A15" s="148"/>
      <c r="B15" s="148"/>
      <c r="C15" s="148"/>
      <c r="D15" s="148"/>
      <c r="E15" s="148"/>
      <c r="F15" s="148"/>
      <c r="G15" s="148"/>
    </row>
    <row r="16" spans="1:8" x14ac:dyDescent="0.45">
      <c r="A16" s="148"/>
      <c r="B16" s="148"/>
      <c r="C16" s="148"/>
      <c r="D16" s="148"/>
      <c r="E16" s="148"/>
      <c r="F16" s="148"/>
      <c r="G16" s="148"/>
    </row>
    <row r="17" spans="1:7" x14ac:dyDescent="0.45">
      <c r="A17" s="148"/>
      <c r="B17" s="148"/>
      <c r="C17" s="148"/>
      <c r="D17" s="148"/>
      <c r="E17" s="148"/>
      <c r="F17" s="148"/>
      <c r="G17" s="148"/>
    </row>
    <row r="18" spans="1:7" x14ac:dyDescent="0.45">
      <c r="A18" s="148"/>
      <c r="B18" s="148"/>
      <c r="C18" s="148"/>
      <c r="D18" s="148"/>
      <c r="E18" s="148"/>
      <c r="F18" s="148"/>
      <c r="G18" s="148"/>
    </row>
    <row r="19" spans="1:7" x14ac:dyDescent="0.45">
      <c r="A19" s="148"/>
      <c r="B19" s="148"/>
      <c r="C19" s="148"/>
      <c r="D19" s="148"/>
      <c r="E19" s="148"/>
      <c r="F19" s="148"/>
      <c r="G19" s="148"/>
    </row>
    <row r="20" spans="1:7" x14ac:dyDescent="0.45">
      <c r="A20" s="148"/>
      <c r="B20" s="148"/>
      <c r="C20" s="148"/>
      <c r="D20" s="148"/>
      <c r="E20" s="148"/>
      <c r="F20" s="148"/>
      <c r="G20" s="148"/>
    </row>
    <row r="21" spans="1:7" x14ac:dyDescent="0.45">
      <c r="A21" s="148"/>
      <c r="B21" s="148"/>
      <c r="C21" s="148"/>
      <c r="D21" s="148"/>
      <c r="E21" s="148"/>
      <c r="F21" s="148"/>
      <c r="G21" s="148"/>
    </row>
    <row r="22" spans="1:7" x14ac:dyDescent="0.45">
      <c r="A22" s="148"/>
      <c r="B22" s="148"/>
      <c r="C22" s="148"/>
      <c r="D22" s="148"/>
      <c r="E22" s="148"/>
      <c r="F22" s="148"/>
      <c r="G22" s="148"/>
    </row>
    <row r="23" spans="1:7" x14ac:dyDescent="0.45">
      <c r="A23" s="148"/>
      <c r="B23" s="148"/>
      <c r="C23" s="148"/>
      <c r="D23" s="148"/>
      <c r="E23" s="148"/>
      <c r="F23" s="148"/>
      <c r="G23" s="148"/>
    </row>
    <row r="24" spans="1:7" x14ac:dyDescent="0.45">
      <c r="A24" s="148"/>
      <c r="B24" s="148"/>
      <c r="C24" s="148"/>
      <c r="D24" s="148"/>
      <c r="E24" s="148"/>
      <c r="F24" s="148"/>
      <c r="G24" s="148"/>
    </row>
    <row r="25" spans="1:7" x14ac:dyDescent="0.45">
      <c r="A25" s="148"/>
      <c r="B25" s="148"/>
      <c r="C25" s="148"/>
      <c r="D25" s="148"/>
      <c r="E25" s="148"/>
      <c r="F25" s="148"/>
      <c r="G25" s="148"/>
    </row>
    <row r="26" spans="1:7" x14ac:dyDescent="0.45">
      <c r="A26" s="148"/>
      <c r="B26" s="148"/>
      <c r="C26" s="148"/>
      <c r="D26" s="148"/>
      <c r="E26" s="148"/>
      <c r="F26" s="148"/>
      <c r="G26" s="148"/>
    </row>
    <row r="27" spans="1:7" x14ac:dyDescent="0.45">
      <c r="A27" s="148"/>
      <c r="B27" s="148"/>
      <c r="C27" s="148"/>
      <c r="D27" s="148"/>
      <c r="E27" s="148"/>
      <c r="F27" s="148"/>
      <c r="G27" s="148"/>
    </row>
    <row r="28" spans="1:7" x14ac:dyDescent="0.45">
      <c r="A28" s="148"/>
      <c r="B28" s="148"/>
      <c r="C28" s="148"/>
      <c r="D28" s="148"/>
      <c r="E28" s="148"/>
      <c r="F28" s="148"/>
      <c r="G28" s="148"/>
    </row>
    <row r="29" spans="1:7" x14ac:dyDescent="0.45">
      <c r="A29" s="148"/>
      <c r="B29" s="148"/>
      <c r="C29" s="148"/>
      <c r="D29" s="148"/>
      <c r="E29" s="148"/>
      <c r="F29" s="148"/>
      <c r="G29" s="148"/>
    </row>
    <row r="30" spans="1:7" x14ac:dyDescent="0.45">
      <c r="A30" s="148"/>
      <c r="B30" s="148"/>
      <c r="C30" s="148"/>
      <c r="D30" s="148"/>
      <c r="E30" s="148"/>
      <c r="F30" s="148"/>
      <c r="G30" s="148"/>
    </row>
    <row r="31" spans="1:7" x14ac:dyDescent="0.45">
      <c r="A31" s="148"/>
      <c r="B31" s="148"/>
      <c r="C31" s="148"/>
      <c r="D31" s="148"/>
      <c r="E31" s="148"/>
      <c r="F31" s="148"/>
      <c r="G31" s="148"/>
    </row>
    <row r="32" spans="1:7" x14ac:dyDescent="0.45">
      <c r="A32" s="148"/>
      <c r="B32" s="148"/>
      <c r="C32" s="148"/>
      <c r="D32" s="148"/>
      <c r="E32" s="148"/>
      <c r="F32" s="148"/>
      <c r="G32" s="148"/>
    </row>
    <row r="33" spans="1:7" x14ac:dyDescent="0.45">
      <c r="A33" s="148"/>
      <c r="B33" s="148"/>
      <c r="C33" s="148"/>
      <c r="D33" s="148"/>
      <c r="E33" s="148"/>
      <c r="F33" s="148"/>
      <c r="G33" s="148"/>
    </row>
    <row r="34" spans="1:7" x14ac:dyDescent="0.45">
      <c r="A34" s="148"/>
      <c r="B34" s="148"/>
      <c r="C34" s="148"/>
      <c r="D34" s="148"/>
      <c r="E34" s="148"/>
      <c r="F34" s="148"/>
      <c r="G34" s="148"/>
    </row>
    <row r="35" spans="1:7" x14ac:dyDescent="0.45">
      <c r="A35" s="148"/>
      <c r="B35" s="148"/>
      <c r="C35" s="148"/>
      <c r="D35" s="148"/>
      <c r="E35" s="148"/>
      <c r="F35" s="148"/>
      <c r="G35" s="148"/>
    </row>
    <row r="36" spans="1:7" x14ac:dyDescent="0.45">
      <c r="A36" s="148"/>
      <c r="B36" s="148"/>
      <c r="C36" s="148"/>
      <c r="D36" s="148"/>
      <c r="E36" s="148"/>
      <c r="F36" s="148"/>
      <c r="G36" s="148"/>
    </row>
    <row r="37" spans="1:7" x14ac:dyDescent="0.45">
      <c r="A37" s="148"/>
      <c r="B37" s="148"/>
      <c r="C37" s="148"/>
      <c r="D37" s="148"/>
      <c r="E37" s="148"/>
      <c r="F37" s="148"/>
      <c r="G37" s="148"/>
    </row>
    <row r="38" spans="1:7" x14ac:dyDescent="0.45">
      <c r="A38" s="148"/>
      <c r="B38" s="148"/>
      <c r="C38" s="148"/>
      <c r="D38" s="148"/>
      <c r="E38" s="148"/>
      <c r="F38" s="148"/>
      <c r="G38" s="148"/>
    </row>
  </sheetData>
  <sheetProtection algorithmName="SHA-512" hashValue="iFybTKX5LjiqDuR3eXpcZp954A1JTiWwnQ7oVZPgNQUUuEKOKl74T4bsoeno8qMW65H5Dfn1FV6wRd+UuzHUfg==" saltValue="gBq1AIWQ9EOwiGLfHZhP9w==" spinCount="100000" sheet="1" objects="1" scenarios="1"/>
  <mergeCells count="37">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7"/>
  <sheetViews>
    <sheetView topLeftCell="A24"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29</v>
      </c>
      <c r="C1" s="56">
        <f>MAX($A$3:$A$31)-1</f>
        <v>28</v>
      </c>
      <c r="D1" s="58" t="s">
        <v>131</v>
      </c>
    </row>
    <row r="2" spans="1:6" ht="38.25" customHeight="1" thickTop="1" x14ac:dyDescent="0.4">
      <c r="A2" s="59" t="s">
        <v>32</v>
      </c>
      <c r="B2" s="59" t="s">
        <v>33</v>
      </c>
      <c r="C2" s="56" t="s">
        <v>34</v>
      </c>
      <c r="E2" s="60" t="s">
        <v>132</v>
      </c>
      <c r="F2" s="60"/>
    </row>
    <row r="3" spans="1:6" x14ac:dyDescent="0.4">
      <c r="A3" s="61">
        <v>1</v>
      </c>
      <c r="B3" s="62" t="s">
        <v>133</v>
      </c>
      <c r="C3" s="62"/>
      <c r="D3" s="58">
        <v>1</v>
      </c>
      <c r="E3" s="60">
        <v>1</v>
      </c>
      <c r="F3" s="60" t="s">
        <v>134</v>
      </c>
    </row>
    <row r="4" spans="1:6" x14ac:dyDescent="0.4">
      <c r="A4" s="61">
        <v>2</v>
      </c>
      <c r="B4" s="61" t="s">
        <v>135</v>
      </c>
      <c r="C4" s="61" t="s">
        <v>35</v>
      </c>
      <c r="D4" s="58">
        <v>1</v>
      </c>
      <c r="E4" s="60">
        <v>1</v>
      </c>
      <c r="F4" s="60"/>
    </row>
    <row r="5" spans="1:6" x14ac:dyDescent="0.4">
      <c r="A5" s="61">
        <v>3</v>
      </c>
      <c r="B5" s="61" t="s">
        <v>159</v>
      </c>
      <c r="C5" s="61"/>
      <c r="D5" s="58">
        <v>7</v>
      </c>
      <c r="E5" s="60"/>
      <c r="F5" s="60"/>
    </row>
    <row r="6" spans="1:6" x14ac:dyDescent="0.4">
      <c r="A6" s="61">
        <v>4</v>
      </c>
      <c r="B6" s="61" t="s">
        <v>160</v>
      </c>
      <c r="C6" s="61" t="s">
        <v>35</v>
      </c>
      <c r="D6" s="58">
        <v>7</v>
      </c>
    </row>
    <row r="7" spans="1:6" x14ac:dyDescent="0.4">
      <c r="A7" s="61">
        <v>5</v>
      </c>
      <c r="B7" s="61" t="s">
        <v>162</v>
      </c>
      <c r="C7" s="61"/>
      <c r="D7" s="58">
        <v>3</v>
      </c>
    </row>
    <row r="8" spans="1:6" x14ac:dyDescent="0.4">
      <c r="A8" s="61">
        <v>6</v>
      </c>
      <c r="B8" s="61" t="s">
        <v>222</v>
      </c>
      <c r="C8" s="61"/>
      <c r="D8" s="58">
        <v>5</v>
      </c>
    </row>
    <row r="9" spans="1:6" x14ac:dyDescent="0.4">
      <c r="A9" s="61">
        <v>7</v>
      </c>
      <c r="B9" s="61" t="s">
        <v>223</v>
      </c>
      <c r="C9" s="61" t="s">
        <v>35</v>
      </c>
      <c r="D9" s="58">
        <v>5</v>
      </c>
    </row>
    <row r="10" spans="1:6" x14ac:dyDescent="0.4">
      <c r="A10" s="61">
        <v>8</v>
      </c>
      <c r="B10" s="61" t="s">
        <v>163</v>
      </c>
      <c r="C10" s="61" t="s">
        <v>35</v>
      </c>
      <c r="D10" s="58">
        <v>3</v>
      </c>
    </row>
    <row r="11" spans="1:6" x14ac:dyDescent="0.4">
      <c r="A11" s="61">
        <v>9</v>
      </c>
      <c r="B11" s="61" t="s">
        <v>152</v>
      </c>
      <c r="C11" s="61"/>
      <c r="D11" s="58">
        <v>5</v>
      </c>
    </row>
    <row r="12" spans="1:6" x14ac:dyDescent="0.4">
      <c r="A12" s="61">
        <v>10</v>
      </c>
      <c r="B12" s="61" t="s">
        <v>153</v>
      </c>
      <c r="C12" s="61" t="s">
        <v>35</v>
      </c>
      <c r="D12" s="58">
        <v>5</v>
      </c>
    </row>
    <row r="13" spans="1:6" x14ac:dyDescent="0.4">
      <c r="A13" s="61">
        <v>11</v>
      </c>
      <c r="B13" s="61" t="s">
        <v>242</v>
      </c>
      <c r="C13" s="61"/>
      <c r="D13" s="58">
        <v>1</v>
      </c>
    </row>
    <row r="14" spans="1:6" x14ac:dyDescent="0.4">
      <c r="A14" s="61">
        <v>12</v>
      </c>
      <c r="B14" s="61" t="s">
        <v>243</v>
      </c>
      <c r="C14" s="61"/>
      <c r="D14" s="58">
        <v>1</v>
      </c>
    </row>
    <row r="15" spans="1:6" x14ac:dyDescent="0.4">
      <c r="A15" s="61">
        <v>13</v>
      </c>
      <c r="B15" s="61" t="s">
        <v>136</v>
      </c>
      <c r="C15" s="61"/>
      <c r="D15" s="58">
        <v>1</v>
      </c>
    </row>
    <row r="16" spans="1:6" x14ac:dyDescent="0.4">
      <c r="A16" s="61">
        <v>14</v>
      </c>
      <c r="B16" s="56" t="s">
        <v>137</v>
      </c>
      <c r="C16" s="61"/>
      <c r="D16" s="58">
        <v>1</v>
      </c>
    </row>
    <row r="17" spans="1:4" x14ac:dyDescent="0.4">
      <c r="A17" s="61">
        <v>15</v>
      </c>
      <c r="B17" s="61" t="s">
        <v>216</v>
      </c>
      <c r="C17" s="61"/>
      <c r="D17" s="58">
        <v>1</v>
      </c>
    </row>
    <row r="18" spans="1:4" x14ac:dyDescent="0.4">
      <c r="A18" s="61">
        <v>16</v>
      </c>
      <c r="B18" s="61" t="s">
        <v>154</v>
      </c>
      <c r="C18" s="61"/>
      <c r="D18" s="58">
        <v>5</v>
      </c>
    </row>
    <row r="19" spans="1:4" x14ac:dyDescent="0.4">
      <c r="A19" s="61">
        <v>17</v>
      </c>
      <c r="B19" s="61" t="s">
        <v>147</v>
      </c>
      <c r="C19" s="61"/>
      <c r="D19" s="58">
        <v>5</v>
      </c>
    </row>
    <row r="20" spans="1:4" x14ac:dyDescent="0.4">
      <c r="A20" s="61">
        <v>18</v>
      </c>
      <c r="B20" s="61" t="s">
        <v>164</v>
      </c>
      <c r="C20" s="61"/>
    </row>
    <row r="21" spans="1:4" ht="26.25" x14ac:dyDescent="0.4">
      <c r="A21" s="61">
        <v>19</v>
      </c>
      <c r="B21" s="61" t="s">
        <v>155</v>
      </c>
      <c r="C21" s="61"/>
      <c r="D21" s="58">
        <v>5</v>
      </c>
    </row>
    <row r="22" spans="1:4" x14ac:dyDescent="0.4">
      <c r="A22" s="61">
        <v>20</v>
      </c>
      <c r="B22" s="61" t="s">
        <v>156</v>
      </c>
      <c r="C22" s="61"/>
      <c r="D22" s="58">
        <v>5</v>
      </c>
    </row>
    <row r="23" spans="1:4" x14ac:dyDescent="0.4">
      <c r="A23" s="61">
        <v>21</v>
      </c>
      <c r="B23" s="61" t="s">
        <v>165</v>
      </c>
      <c r="C23" s="61"/>
    </row>
    <row r="24" spans="1:4" x14ac:dyDescent="0.4">
      <c r="A24" s="61">
        <v>22</v>
      </c>
      <c r="B24" s="61" t="s">
        <v>166</v>
      </c>
      <c r="C24" s="61"/>
    </row>
    <row r="25" spans="1:4" x14ac:dyDescent="0.4">
      <c r="A25" s="61">
        <v>23</v>
      </c>
      <c r="B25" s="61" t="s">
        <v>157</v>
      </c>
      <c r="C25" s="61"/>
      <c r="D25" s="58">
        <v>5</v>
      </c>
    </row>
    <row r="26" spans="1:4" x14ac:dyDescent="0.4">
      <c r="A26" s="61">
        <v>24</v>
      </c>
      <c r="B26" s="61" t="s">
        <v>158</v>
      </c>
      <c r="C26" s="61"/>
      <c r="D26" s="58">
        <v>5</v>
      </c>
    </row>
    <row r="27" spans="1:4" x14ac:dyDescent="0.4">
      <c r="A27" s="61">
        <v>25</v>
      </c>
      <c r="B27" s="61" t="s">
        <v>167</v>
      </c>
      <c r="C27" s="61"/>
    </row>
    <row r="28" spans="1:4" x14ac:dyDescent="0.4">
      <c r="A28" s="61">
        <v>26</v>
      </c>
      <c r="B28" s="61" t="s">
        <v>168</v>
      </c>
      <c r="C28" s="61"/>
      <c r="D28" s="58">
        <v>1</v>
      </c>
    </row>
    <row r="29" spans="1:4" ht="26.25" x14ac:dyDescent="0.4">
      <c r="A29" s="61">
        <v>27</v>
      </c>
      <c r="B29" s="61" t="s">
        <v>274</v>
      </c>
      <c r="C29" s="61"/>
      <c r="D29" s="58">
        <v>1</v>
      </c>
    </row>
    <row r="30" spans="1:4" x14ac:dyDescent="0.4">
      <c r="A30" s="61">
        <v>28</v>
      </c>
      <c r="B30" s="61" t="s">
        <v>4</v>
      </c>
      <c r="C30" s="63"/>
    </row>
    <row r="31" spans="1:4" x14ac:dyDescent="0.4">
      <c r="A31" s="61">
        <v>29</v>
      </c>
      <c r="B31" s="56"/>
      <c r="C31" s="56"/>
    </row>
    <row r="37" spans="1:4" ht="13.5" thickBot="1" x14ac:dyDescent="0.45">
      <c r="A37" s="56" t="s">
        <v>140</v>
      </c>
      <c r="B37" s="57">
        <v>9</v>
      </c>
      <c r="C37" s="56">
        <f>MAX($A$39:$A$47)-1</f>
        <v>8</v>
      </c>
      <c r="D37" s="56"/>
    </row>
    <row r="38" spans="1:4" ht="13.5" thickTop="1" x14ac:dyDescent="0.4">
      <c r="A38" s="59" t="s">
        <v>131</v>
      </c>
      <c r="B38" s="59" t="s">
        <v>33</v>
      </c>
      <c r="C38" s="56" t="s">
        <v>34</v>
      </c>
      <c r="D38" s="56"/>
    </row>
    <row r="39" spans="1:4" ht="13.9" x14ac:dyDescent="0.4">
      <c r="A39" s="61">
        <v>1</v>
      </c>
      <c r="B39" s="61" t="s">
        <v>141</v>
      </c>
      <c r="C39" s="34"/>
      <c r="D39" s="56" t="s">
        <v>130</v>
      </c>
    </row>
    <row r="40" spans="1:4" ht="52.5" x14ac:dyDescent="0.4">
      <c r="A40" s="61">
        <v>2</v>
      </c>
      <c r="B40" s="61" t="s">
        <v>142</v>
      </c>
      <c r="C40" s="56"/>
      <c r="D40" s="63" t="s">
        <v>143</v>
      </c>
    </row>
    <row r="41" spans="1:4" x14ac:dyDescent="0.4">
      <c r="A41" s="61">
        <v>3</v>
      </c>
      <c r="B41" s="61" t="s">
        <v>144</v>
      </c>
      <c r="C41" s="63"/>
      <c r="D41" s="56" t="s">
        <v>145</v>
      </c>
    </row>
    <row r="42" spans="1:4" ht="52.5" x14ac:dyDescent="0.4">
      <c r="A42" s="61">
        <v>4</v>
      </c>
      <c r="B42" s="61" t="s">
        <v>146</v>
      </c>
      <c r="C42" s="63"/>
      <c r="D42" s="63" t="s">
        <v>143</v>
      </c>
    </row>
    <row r="43" spans="1:4" ht="52.5" x14ac:dyDescent="0.4">
      <c r="A43" s="61">
        <v>5</v>
      </c>
      <c r="B43" s="61" t="s">
        <v>147</v>
      </c>
      <c r="C43" s="56" t="s">
        <v>35</v>
      </c>
      <c r="D43" s="63" t="s">
        <v>148</v>
      </c>
    </row>
    <row r="44" spans="1:4" x14ac:dyDescent="0.4">
      <c r="A44" s="61">
        <v>6</v>
      </c>
      <c r="B44" s="61" t="s">
        <v>149</v>
      </c>
      <c r="C44" s="63"/>
      <c r="D44" s="56" t="s">
        <v>150</v>
      </c>
    </row>
    <row r="45" spans="1:4" ht="52.5" x14ac:dyDescent="0.4">
      <c r="A45" s="61">
        <v>7</v>
      </c>
      <c r="B45" s="61" t="s">
        <v>151</v>
      </c>
      <c r="C45" s="63"/>
      <c r="D45" s="63" t="s">
        <v>143</v>
      </c>
    </row>
    <row r="46" spans="1:4" x14ac:dyDescent="0.4">
      <c r="A46" s="61">
        <v>8</v>
      </c>
      <c r="B46" s="61" t="s">
        <v>4</v>
      </c>
      <c r="C46" s="63"/>
      <c r="D46" s="56"/>
    </row>
    <row r="47" spans="1:4" x14ac:dyDescent="0.4">
      <c r="A47" s="61">
        <v>9</v>
      </c>
      <c r="B47" s="56"/>
      <c r="C47" s="56"/>
      <c r="D47" s="56"/>
    </row>
  </sheetData>
  <conditionalFormatting sqref="C39">
    <cfRule type="expression" dxfId="2" priority="1" stopIfTrue="1">
      <formula>$H$3-$H39=0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3" ht="13.5" thickBot="1" x14ac:dyDescent="0.45">
      <c r="A1" s="56" t="s">
        <v>121</v>
      </c>
      <c r="B1" s="57">
        <v>18</v>
      </c>
      <c r="C1" s="56">
        <f>MAX($A$3:$A$20)-1</f>
        <v>17</v>
      </c>
    </row>
    <row r="2" spans="1:3" ht="13.5" thickTop="1" x14ac:dyDescent="0.4">
      <c r="A2" s="59" t="s">
        <v>32</v>
      </c>
      <c r="B2" s="59" t="s">
        <v>33</v>
      </c>
      <c r="C2" s="56" t="s">
        <v>34</v>
      </c>
    </row>
    <row r="3" spans="1:3" x14ac:dyDescent="0.4">
      <c r="A3" s="30">
        <v>1</v>
      </c>
      <c r="B3" s="102" t="s">
        <v>202</v>
      </c>
      <c r="C3" s="103"/>
    </row>
    <row r="4" spans="1:3" ht="26.25" x14ac:dyDescent="0.4">
      <c r="A4" s="30">
        <v>2</v>
      </c>
      <c r="B4" s="30" t="s">
        <v>203</v>
      </c>
      <c r="C4" s="104" t="s">
        <v>35</v>
      </c>
    </row>
    <row r="5" spans="1:3" x14ac:dyDescent="0.4">
      <c r="A5" s="30">
        <v>3</v>
      </c>
      <c r="B5" s="30" t="s">
        <v>266</v>
      </c>
      <c r="C5" s="105"/>
    </row>
    <row r="6" spans="1:3" x14ac:dyDescent="0.4">
      <c r="A6" s="30">
        <v>4</v>
      </c>
      <c r="B6" s="30" t="s">
        <v>171</v>
      </c>
      <c r="C6" s="105"/>
    </row>
    <row r="7" spans="1:3" x14ac:dyDescent="0.4">
      <c r="A7" s="30">
        <v>5</v>
      </c>
      <c r="B7" s="30" t="s">
        <v>172</v>
      </c>
      <c r="C7" s="105"/>
    </row>
    <row r="8" spans="1:3" x14ac:dyDescent="0.4">
      <c r="A8" s="30">
        <v>6</v>
      </c>
      <c r="B8" s="30" t="s">
        <v>173</v>
      </c>
      <c r="C8" s="105"/>
    </row>
    <row r="9" spans="1:3" x14ac:dyDescent="0.4">
      <c r="A9" s="30">
        <v>7</v>
      </c>
      <c r="B9" s="30" t="s">
        <v>175</v>
      </c>
      <c r="C9" s="105"/>
    </row>
    <row r="10" spans="1:3" ht="15.95" customHeight="1" x14ac:dyDescent="0.4">
      <c r="A10" s="30">
        <v>8</v>
      </c>
      <c r="B10" s="30" t="s">
        <v>176</v>
      </c>
      <c r="C10" s="105"/>
    </row>
    <row r="11" spans="1:3" x14ac:dyDescent="0.4">
      <c r="A11" s="30">
        <v>9</v>
      </c>
      <c r="B11" s="30" t="s">
        <v>177</v>
      </c>
      <c r="C11" s="105"/>
    </row>
    <row r="12" spans="1:3" x14ac:dyDescent="0.4">
      <c r="A12" s="30">
        <v>10</v>
      </c>
      <c r="B12" s="30" t="s">
        <v>178</v>
      </c>
      <c r="C12" s="105"/>
    </row>
    <row r="13" spans="1:3" x14ac:dyDescent="0.4">
      <c r="A13" s="30">
        <v>11</v>
      </c>
      <c r="B13" s="30" t="s">
        <v>179</v>
      </c>
      <c r="C13" s="105"/>
    </row>
    <row r="14" spans="1:3" x14ac:dyDescent="0.4">
      <c r="A14" s="30">
        <v>12</v>
      </c>
      <c r="B14" s="30" t="s">
        <v>180</v>
      </c>
      <c r="C14" s="105"/>
    </row>
    <row r="15" spans="1:3" x14ac:dyDescent="0.4">
      <c r="A15" s="30">
        <v>13</v>
      </c>
      <c r="B15" s="30" t="s">
        <v>267</v>
      </c>
      <c r="C15" s="105"/>
    </row>
    <row r="16" spans="1:3" ht="26.25" x14ac:dyDescent="0.4">
      <c r="A16" s="30">
        <v>14</v>
      </c>
      <c r="B16" s="30" t="s">
        <v>268</v>
      </c>
      <c r="C16" s="105"/>
    </row>
    <row r="17" spans="1:3" x14ac:dyDescent="0.4">
      <c r="A17" s="30">
        <v>15</v>
      </c>
      <c r="B17" s="30" t="s">
        <v>269</v>
      </c>
      <c r="C17" s="105" t="s">
        <v>35</v>
      </c>
    </row>
    <row r="18" spans="1:3" x14ac:dyDescent="0.4">
      <c r="A18" s="30">
        <v>16</v>
      </c>
      <c r="B18" s="30" t="s">
        <v>174</v>
      </c>
      <c r="C18" s="105"/>
    </row>
    <row r="19" spans="1:3" x14ac:dyDescent="0.4">
      <c r="A19" s="30">
        <v>17</v>
      </c>
      <c r="B19" s="30" t="s">
        <v>4</v>
      </c>
      <c r="C19" s="104"/>
    </row>
    <row r="20" spans="1:3" x14ac:dyDescent="0.4">
      <c r="A20" s="30">
        <v>18</v>
      </c>
      <c r="B20" s="30"/>
      <c r="C20" s="104"/>
    </row>
    <row r="21" spans="1:3" x14ac:dyDescent="0.4">
      <c r="B21" s="61"/>
    </row>
    <row r="22" spans="1:3" x14ac:dyDescent="0.4">
      <c r="B22" s="61"/>
    </row>
    <row r="23" spans="1:3" x14ac:dyDescent="0.4">
      <c r="B23" s="6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3" width="11.42578125" style="58"/>
    <col min="4" max="4" width="24.85546875" style="58" bestFit="1" customWidth="1"/>
    <col min="5" max="5" width="25.85546875" style="58" bestFit="1" customWidth="1"/>
    <col min="6" max="16384" width="11.42578125" style="58"/>
  </cols>
  <sheetData>
    <row r="1" spans="1:5" ht="13.5" thickBot="1" x14ac:dyDescent="0.45">
      <c r="A1" s="56" t="s">
        <v>194</v>
      </c>
      <c r="B1" s="57">
        <f>MAX($A$3:$A$34)-1</f>
        <v>6</v>
      </c>
      <c r="C1" s="57">
        <v>7</v>
      </c>
      <c r="D1" s="57">
        <v>7</v>
      </c>
      <c r="E1" s="57">
        <v>7</v>
      </c>
    </row>
    <row r="2" spans="1:5" ht="26.65" thickTop="1" x14ac:dyDescent="0.4">
      <c r="A2" s="59" t="s">
        <v>32</v>
      </c>
      <c r="B2" s="59" t="s">
        <v>33</v>
      </c>
      <c r="C2" s="59" t="s">
        <v>181</v>
      </c>
      <c r="D2" s="59" t="s">
        <v>123</v>
      </c>
      <c r="E2" s="59" t="s">
        <v>124</v>
      </c>
    </row>
    <row r="3" spans="1:5" x14ac:dyDescent="0.4">
      <c r="A3" s="61">
        <v>1</v>
      </c>
      <c r="B3" s="62" t="s">
        <v>237</v>
      </c>
      <c r="C3" s="69"/>
      <c r="D3" s="69"/>
      <c r="E3" s="69"/>
    </row>
    <row r="4" spans="1:5" x14ac:dyDescent="0.4">
      <c r="A4" s="61">
        <v>2</v>
      </c>
      <c r="B4" s="61" t="s">
        <v>212</v>
      </c>
      <c r="C4" s="63"/>
      <c r="D4" s="63"/>
      <c r="E4" s="63"/>
    </row>
    <row r="5" spans="1:5" x14ac:dyDescent="0.4">
      <c r="A5" s="61">
        <v>3</v>
      </c>
      <c r="B5" s="61" t="s">
        <v>213</v>
      </c>
      <c r="C5" s="63"/>
      <c r="D5" s="63"/>
      <c r="E5" s="63"/>
    </row>
    <row r="6" spans="1:5" ht="26.25" x14ac:dyDescent="0.4">
      <c r="A6" s="61">
        <v>4</v>
      </c>
      <c r="B6" s="61" t="s">
        <v>238</v>
      </c>
      <c r="C6" s="63"/>
      <c r="D6" s="63"/>
      <c r="E6" s="63"/>
    </row>
    <row r="7" spans="1:5" x14ac:dyDescent="0.4">
      <c r="A7" s="61">
        <v>5</v>
      </c>
      <c r="B7" s="61" t="s">
        <v>239</v>
      </c>
      <c r="C7" s="63"/>
      <c r="D7" s="63"/>
      <c r="E7" s="63"/>
    </row>
    <row r="8" spans="1:5" x14ac:dyDescent="0.4">
      <c r="A8" s="61">
        <v>6</v>
      </c>
      <c r="B8" s="61" t="s">
        <v>4</v>
      </c>
      <c r="C8" s="56"/>
    </row>
    <row r="9" spans="1:5" x14ac:dyDescent="0.4">
      <c r="A9" s="61">
        <v>7</v>
      </c>
      <c r="B9" s="61"/>
      <c r="C9" s="56"/>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188</v>
      </c>
      <c r="B1" s="57">
        <f>MAX(A3:A8)-1</f>
        <v>5</v>
      </c>
      <c r="C1" s="56">
        <v>6</v>
      </c>
    </row>
    <row r="2" spans="1:6" ht="38.25" customHeight="1" thickTop="1" x14ac:dyDescent="0.4">
      <c r="A2" s="59" t="s">
        <v>32</v>
      </c>
      <c r="B2" s="59" t="s">
        <v>33</v>
      </c>
      <c r="C2" s="56" t="s">
        <v>34</v>
      </c>
      <c r="E2" s="60"/>
      <c r="F2" s="60"/>
    </row>
    <row r="3" spans="1:6" x14ac:dyDescent="0.4">
      <c r="A3" s="61">
        <v>1</v>
      </c>
      <c r="B3" s="61" t="s">
        <v>189</v>
      </c>
      <c r="C3" s="63"/>
    </row>
    <row r="4" spans="1:6" x14ac:dyDescent="0.4">
      <c r="A4" s="61">
        <v>2</v>
      </c>
      <c r="B4" s="56" t="s">
        <v>191</v>
      </c>
      <c r="C4" s="56"/>
    </row>
    <row r="5" spans="1:6" x14ac:dyDescent="0.4">
      <c r="A5" s="58">
        <v>3</v>
      </c>
      <c r="B5" s="58" t="s">
        <v>192</v>
      </c>
      <c r="C5" s="58" t="s">
        <v>35</v>
      </c>
    </row>
    <row r="6" spans="1:6" x14ac:dyDescent="0.4">
      <c r="A6" s="61">
        <v>4</v>
      </c>
      <c r="B6" s="58" t="s">
        <v>208</v>
      </c>
      <c r="C6" s="58" t="s">
        <v>35</v>
      </c>
    </row>
    <row r="7" spans="1:6" x14ac:dyDescent="0.4">
      <c r="A7" s="61">
        <v>5</v>
      </c>
      <c r="B7" s="58" t="s">
        <v>190</v>
      </c>
      <c r="C7" s="58" t="s">
        <v>35</v>
      </c>
    </row>
    <row r="8" spans="1:6" x14ac:dyDescent="0.4">
      <c r="A8" s="58">
        <v>6</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5"/>
  <sheetViews>
    <sheetView topLeftCell="A19"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5" ht="15.75" thickBot="1" x14ac:dyDescent="0.5">
      <c r="A1" s="17" t="s">
        <v>74</v>
      </c>
      <c r="B1" s="17">
        <f>MAX($A$3:$A$35)-1</f>
        <v>32</v>
      </c>
      <c r="C1" s="17">
        <v>33</v>
      </c>
      <c r="D1" s="17">
        <v>33</v>
      </c>
      <c r="E1" s="17">
        <v>33</v>
      </c>
    </row>
    <row r="2" spans="1:5" ht="15.75" thickTop="1" x14ac:dyDescent="0.45">
      <c r="A2" s="21" t="s">
        <v>32</v>
      </c>
      <c r="B2" s="18" t="s">
        <v>33</v>
      </c>
      <c r="C2" s="17" t="s">
        <v>182</v>
      </c>
      <c r="D2" s="17" t="s">
        <v>183</v>
      </c>
      <c r="E2" s="17" t="s">
        <v>184</v>
      </c>
    </row>
    <row r="3" spans="1:5" x14ac:dyDescent="0.45">
      <c r="A3" s="20">
        <v>1</v>
      </c>
      <c r="B3" s="30" t="s">
        <v>79</v>
      </c>
      <c r="C3" s="19"/>
      <c r="D3" s="19"/>
    </row>
    <row r="4" spans="1:5" x14ac:dyDescent="0.45">
      <c r="A4" s="20">
        <v>2</v>
      </c>
      <c r="B4" s="30" t="s">
        <v>80</v>
      </c>
      <c r="C4" s="17" t="s">
        <v>35</v>
      </c>
    </row>
    <row r="5" spans="1:5" x14ac:dyDescent="0.45">
      <c r="A5" s="20">
        <v>3</v>
      </c>
      <c r="B5" s="30" t="s">
        <v>81</v>
      </c>
    </row>
    <row r="6" spans="1:5" x14ac:dyDescent="0.45">
      <c r="A6" s="20">
        <v>4</v>
      </c>
      <c r="B6" s="30" t="s">
        <v>82</v>
      </c>
      <c r="C6" s="17" t="s">
        <v>35</v>
      </c>
    </row>
    <row r="7" spans="1:5" ht="26.25" x14ac:dyDescent="0.45">
      <c r="A7" s="20">
        <v>5</v>
      </c>
      <c r="B7" s="30" t="s">
        <v>88</v>
      </c>
    </row>
    <row r="8" spans="1:5" ht="26.25" x14ac:dyDescent="0.45">
      <c r="A8" s="20">
        <v>6</v>
      </c>
      <c r="B8" s="30" t="s">
        <v>89</v>
      </c>
    </row>
    <row r="9" spans="1:5" ht="26.25" x14ac:dyDescent="0.45">
      <c r="A9" s="20">
        <v>7</v>
      </c>
      <c r="B9" s="30" t="s">
        <v>85</v>
      </c>
    </row>
    <row r="10" spans="1:5" x14ac:dyDescent="0.45">
      <c r="A10" s="20">
        <v>8</v>
      </c>
      <c r="B10" s="30" t="s">
        <v>77</v>
      </c>
    </row>
    <row r="11" spans="1:5" x14ac:dyDescent="0.45">
      <c r="A11" s="20">
        <v>9</v>
      </c>
      <c r="B11" s="30" t="s">
        <v>83</v>
      </c>
    </row>
    <row r="12" spans="1:5" x14ac:dyDescent="0.45">
      <c r="A12" s="20">
        <v>10</v>
      </c>
      <c r="B12" s="30" t="s">
        <v>84</v>
      </c>
    </row>
    <row r="13" spans="1:5" x14ac:dyDescent="0.45">
      <c r="A13" s="20">
        <v>11</v>
      </c>
      <c r="B13" s="30" t="s">
        <v>78</v>
      </c>
    </row>
    <row r="14" spans="1:5" x14ac:dyDescent="0.45">
      <c r="A14" s="20">
        <v>12</v>
      </c>
      <c r="B14" s="30" t="s">
        <v>240</v>
      </c>
    </row>
    <row r="15" spans="1:5" ht="26.25" x14ac:dyDescent="0.45">
      <c r="A15" s="20">
        <v>13</v>
      </c>
      <c r="B15" s="30" t="s">
        <v>93</v>
      </c>
    </row>
    <row r="16" spans="1:5" x14ac:dyDescent="0.45">
      <c r="A16" s="20">
        <v>14</v>
      </c>
      <c r="B16" s="30" t="s">
        <v>94</v>
      </c>
    </row>
    <row r="17" spans="1:2" x14ac:dyDescent="0.45">
      <c r="A17" s="20">
        <v>15</v>
      </c>
      <c r="B17" s="30" t="s">
        <v>195</v>
      </c>
    </row>
    <row r="18" spans="1:2" x14ac:dyDescent="0.45">
      <c r="A18" s="20">
        <v>16</v>
      </c>
      <c r="B18" s="30" t="s">
        <v>197</v>
      </c>
    </row>
    <row r="19" spans="1:2" ht="26.25" x14ac:dyDescent="0.45">
      <c r="A19" s="20">
        <v>17</v>
      </c>
      <c r="B19" s="30" t="s">
        <v>196</v>
      </c>
    </row>
    <row r="20" spans="1:2" x14ac:dyDescent="0.45">
      <c r="A20" s="20">
        <v>18</v>
      </c>
      <c r="B20" s="30" t="s">
        <v>206</v>
      </c>
    </row>
    <row r="21" spans="1:2" x14ac:dyDescent="0.45">
      <c r="A21" s="20">
        <v>19</v>
      </c>
      <c r="B21" s="30" t="s">
        <v>207</v>
      </c>
    </row>
    <row r="22" spans="1:2" x14ac:dyDescent="0.45">
      <c r="A22" s="20">
        <v>20</v>
      </c>
      <c r="B22" s="30" t="s">
        <v>205</v>
      </c>
    </row>
    <row r="23" spans="1:2" x14ac:dyDescent="0.45">
      <c r="A23" s="20">
        <v>21</v>
      </c>
      <c r="B23" s="30" t="s">
        <v>220</v>
      </c>
    </row>
    <row r="24" spans="1:2" x14ac:dyDescent="0.45">
      <c r="A24" s="20">
        <v>22</v>
      </c>
      <c r="B24" s="30" t="s">
        <v>214</v>
      </c>
    </row>
    <row r="25" spans="1:2" ht="26.25" x14ac:dyDescent="0.45">
      <c r="A25" s="20">
        <v>23</v>
      </c>
      <c r="B25" s="30" t="s">
        <v>219</v>
      </c>
    </row>
    <row r="26" spans="1:2" x14ac:dyDescent="0.45">
      <c r="A26" s="20">
        <v>24</v>
      </c>
      <c r="B26" s="30" t="s">
        <v>215</v>
      </c>
    </row>
    <row r="27" spans="1:2" x14ac:dyDescent="0.45">
      <c r="A27" s="20">
        <v>25</v>
      </c>
      <c r="B27" s="30" t="s">
        <v>218</v>
      </c>
    </row>
    <row r="28" spans="1:2" x14ac:dyDescent="0.45">
      <c r="A28" s="20">
        <v>26</v>
      </c>
      <c r="B28" s="30" t="s">
        <v>174</v>
      </c>
    </row>
    <row r="29" spans="1:2" x14ac:dyDescent="0.45">
      <c r="A29" s="20">
        <v>27</v>
      </c>
      <c r="B29" s="30" t="s">
        <v>241</v>
      </c>
    </row>
    <row r="30" spans="1:2" x14ac:dyDescent="0.45">
      <c r="A30" s="20">
        <v>28</v>
      </c>
      <c r="B30" s="30" t="s">
        <v>271</v>
      </c>
    </row>
    <row r="31" spans="1:2" x14ac:dyDescent="0.45">
      <c r="A31" s="20">
        <v>29</v>
      </c>
      <c r="B31" s="106" t="s">
        <v>270</v>
      </c>
    </row>
    <row r="32" spans="1:2" x14ac:dyDescent="0.45">
      <c r="A32" s="20">
        <v>30</v>
      </c>
      <c r="B32" s="106" t="s">
        <v>272</v>
      </c>
    </row>
    <row r="33" spans="1:4" ht="26.25" x14ac:dyDescent="0.45">
      <c r="A33" s="20">
        <v>31</v>
      </c>
      <c r="B33" s="30" t="s">
        <v>116</v>
      </c>
    </row>
    <row r="34" spans="1:4" x14ac:dyDescent="0.45">
      <c r="A34" s="20">
        <v>32</v>
      </c>
      <c r="B34" s="20" t="s">
        <v>4</v>
      </c>
      <c r="C34" s="19"/>
      <c r="D34" s="19"/>
    </row>
    <row r="35" spans="1:4" x14ac:dyDescent="0.45">
      <c r="A35" s="20">
        <v>33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9"/>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104</v>
      </c>
      <c r="B1" s="22">
        <v>27</v>
      </c>
      <c r="C1" s="17">
        <f>MAX($A$3:$A$29)-1</f>
        <v>26</v>
      </c>
    </row>
    <row r="2" spans="1:3" ht="15.75" thickTop="1" x14ac:dyDescent="0.45">
      <c r="A2" s="31" t="s">
        <v>32</v>
      </c>
      <c r="B2" s="21" t="s">
        <v>33</v>
      </c>
      <c r="C2" s="17" t="s">
        <v>34</v>
      </c>
    </row>
    <row r="3" spans="1:3" x14ac:dyDescent="0.45">
      <c r="A3" s="20">
        <v>1</v>
      </c>
      <c r="B3" s="46" t="s">
        <v>275</v>
      </c>
    </row>
    <row r="4" spans="1:3" ht="26.25" x14ac:dyDescent="0.45">
      <c r="A4" s="20">
        <v>2</v>
      </c>
      <c r="B4" s="46" t="s">
        <v>119</v>
      </c>
      <c r="C4" s="17" t="s">
        <v>35</v>
      </c>
    </row>
    <row r="5" spans="1:3" x14ac:dyDescent="0.45">
      <c r="A5" s="20">
        <v>3</v>
      </c>
      <c r="B5" s="46" t="s">
        <v>107</v>
      </c>
      <c r="C5" s="47"/>
    </row>
    <row r="6" spans="1:3" x14ac:dyDescent="0.45">
      <c r="A6" s="20">
        <v>4</v>
      </c>
      <c r="B6" s="46" t="s">
        <v>108</v>
      </c>
      <c r="C6" s="47" t="s">
        <v>35</v>
      </c>
    </row>
    <row r="7" spans="1:3" x14ac:dyDescent="0.45">
      <c r="A7" s="20">
        <v>5</v>
      </c>
      <c r="B7" s="46" t="s">
        <v>105</v>
      </c>
    </row>
    <row r="8" spans="1:3" x14ac:dyDescent="0.45">
      <c r="A8" s="20">
        <v>6</v>
      </c>
      <c r="B8" s="46" t="s">
        <v>106</v>
      </c>
      <c r="C8" s="17" t="s">
        <v>35</v>
      </c>
    </row>
    <row r="9" spans="1:3" x14ac:dyDescent="0.45">
      <c r="A9" s="20">
        <v>7</v>
      </c>
      <c r="B9" s="46" t="s">
        <v>109</v>
      </c>
      <c r="C9" s="47"/>
    </row>
    <row r="10" spans="1:3" x14ac:dyDescent="0.45">
      <c r="A10" s="20">
        <v>8</v>
      </c>
      <c r="B10" s="46" t="s">
        <v>110</v>
      </c>
      <c r="C10" s="47"/>
    </row>
    <row r="11" spans="1:3" x14ac:dyDescent="0.45">
      <c r="A11" s="20">
        <v>9</v>
      </c>
      <c r="B11" s="46" t="s">
        <v>111</v>
      </c>
      <c r="C11" s="47"/>
    </row>
    <row r="12" spans="1:3" x14ac:dyDescent="0.45">
      <c r="A12" s="20">
        <v>10</v>
      </c>
      <c r="B12" s="46" t="s">
        <v>112</v>
      </c>
      <c r="C12" s="47"/>
    </row>
    <row r="13" spans="1:3" x14ac:dyDescent="0.45">
      <c r="A13" s="20">
        <v>11</v>
      </c>
      <c r="B13" s="46" t="s">
        <v>113</v>
      </c>
      <c r="C13" s="47"/>
    </row>
    <row r="14" spans="1:3" x14ac:dyDescent="0.45">
      <c r="A14" s="20">
        <v>12</v>
      </c>
      <c r="B14" s="46" t="s">
        <v>114</v>
      </c>
      <c r="C14" s="47"/>
    </row>
    <row r="15" spans="1:3" ht="26.25" x14ac:dyDescent="0.45">
      <c r="A15" s="20">
        <v>13</v>
      </c>
      <c r="B15" s="46" t="s">
        <v>115</v>
      </c>
      <c r="C15" s="47"/>
    </row>
    <row r="16" spans="1:3" ht="26.25" x14ac:dyDescent="0.45">
      <c r="A16" s="20">
        <v>14</v>
      </c>
      <c r="B16" s="46" t="s">
        <v>116</v>
      </c>
      <c r="C16" s="47"/>
    </row>
    <row r="17" spans="1:3" x14ac:dyDescent="0.45">
      <c r="A17" s="20">
        <v>15</v>
      </c>
      <c r="B17" s="46" t="s">
        <v>117</v>
      </c>
      <c r="C17" s="47"/>
    </row>
    <row r="18" spans="1:3" x14ac:dyDescent="0.45">
      <c r="A18" s="20">
        <v>16</v>
      </c>
      <c r="B18" s="46" t="s">
        <v>276</v>
      </c>
      <c r="C18" s="47"/>
    </row>
    <row r="19" spans="1:3" x14ac:dyDescent="0.45">
      <c r="A19" s="20">
        <v>17</v>
      </c>
      <c r="B19" s="46" t="s">
        <v>277</v>
      </c>
      <c r="C19" s="47"/>
    </row>
    <row r="20" spans="1:3" ht="26.25" x14ac:dyDescent="0.45">
      <c r="A20" s="20">
        <v>18</v>
      </c>
      <c r="B20" s="46" t="s">
        <v>278</v>
      </c>
      <c r="C20" s="47"/>
    </row>
    <row r="21" spans="1:3" x14ac:dyDescent="0.45">
      <c r="A21" s="20">
        <v>19</v>
      </c>
      <c r="B21" s="149" t="s">
        <v>279</v>
      </c>
      <c r="C21" s="47"/>
    </row>
    <row r="22" spans="1:3" x14ac:dyDescent="0.45">
      <c r="A22" s="20">
        <v>20</v>
      </c>
      <c r="B22" s="46" t="s">
        <v>280</v>
      </c>
      <c r="C22" s="47"/>
    </row>
    <row r="23" spans="1:3" x14ac:dyDescent="0.45">
      <c r="A23" s="20">
        <v>21</v>
      </c>
      <c r="B23" s="149" t="s">
        <v>281</v>
      </c>
      <c r="C23" s="47"/>
    </row>
    <row r="24" spans="1:3" x14ac:dyDescent="0.45">
      <c r="A24" s="20">
        <v>22</v>
      </c>
      <c r="B24" s="46" t="s">
        <v>282</v>
      </c>
      <c r="C24" s="47"/>
    </row>
    <row r="25" spans="1:3" x14ac:dyDescent="0.45">
      <c r="A25" s="20">
        <v>23</v>
      </c>
      <c r="B25" s="46" t="s">
        <v>174</v>
      </c>
      <c r="C25" s="47"/>
    </row>
    <row r="26" spans="1:3" x14ac:dyDescent="0.45">
      <c r="A26" s="20">
        <v>24</v>
      </c>
      <c r="B26" s="46" t="s">
        <v>283</v>
      </c>
      <c r="C26" s="47"/>
    </row>
    <row r="27" spans="1:3" ht="26.25" x14ac:dyDescent="0.45">
      <c r="A27" s="20">
        <v>25</v>
      </c>
      <c r="B27" s="46" t="s">
        <v>284</v>
      </c>
      <c r="C27" s="47"/>
    </row>
    <row r="28" spans="1:3" x14ac:dyDescent="0.45">
      <c r="A28" s="20">
        <v>26</v>
      </c>
      <c r="B28" s="46" t="s">
        <v>118</v>
      </c>
      <c r="C28" s="47"/>
    </row>
    <row r="29" spans="1:3" x14ac:dyDescent="0.45">
      <c r="A29" s="20">
        <v>27</v>
      </c>
      <c r="B29" s="48"/>
      <c r="C29"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9"/>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7</v>
      </c>
      <c r="C1" s="56">
        <f>MAX($A$3:$A$9)-1</f>
        <v>6</v>
      </c>
    </row>
    <row r="2" spans="1:6" ht="38.25" customHeight="1" thickTop="1" x14ac:dyDescent="0.4">
      <c r="A2" s="59" t="s">
        <v>32</v>
      </c>
      <c r="B2" s="59" t="s">
        <v>33</v>
      </c>
      <c r="C2" s="56" t="s">
        <v>34</v>
      </c>
      <c r="E2" s="60"/>
      <c r="F2" s="60"/>
    </row>
    <row r="3" spans="1:6" ht="26.25" x14ac:dyDescent="0.4">
      <c r="A3" s="61">
        <v>1</v>
      </c>
      <c r="B3" s="62" t="s">
        <v>224</v>
      </c>
      <c r="C3" s="62" t="s">
        <v>35</v>
      </c>
      <c r="E3" s="60"/>
      <c r="F3" s="60"/>
    </row>
    <row r="4" spans="1:6" x14ac:dyDescent="0.4">
      <c r="A4" s="61">
        <v>2</v>
      </c>
      <c r="B4" s="56" t="s">
        <v>200</v>
      </c>
      <c r="C4" s="61"/>
      <c r="E4" s="60"/>
      <c r="F4" s="60"/>
    </row>
    <row r="5" spans="1:6" x14ac:dyDescent="0.4">
      <c r="A5" s="61">
        <v>3</v>
      </c>
      <c r="B5" s="58" t="s">
        <v>201</v>
      </c>
      <c r="C5" s="61" t="s">
        <v>35</v>
      </c>
    </row>
    <row r="6" spans="1:6" x14ac:dyDescent="0.4">
      <c r="A6" s="61">
        <v>4</v>
      </c>
      <c r="B6" s="58" t="s">
        <v>204</v>
      </c>
      <c r="C6" s="61"/>
    </row>
    <row r="7" spans="1:6" x14ac:dyDescent="0.4">
      <c r="A7" s="61">
        <v>5</v>
      </c>
      <c r="B7" s="58" t="s">
        <v>273</v>
      </c>
      <c r="C7" s="61"/>
    </row>
    <row r="8" spans="1:6" x14ac:dyDescent="0.4">
      <c r="A8" s="61">
        <v>6</v>
      </c>
      <c r="B8" s="58" t="s">
        <v>190</v>
      </c>
      <c r="C8" s="61" t="s">
        <v>35</v>
      </c>
    </row>
    <row r="9" spans="1:6" x14ac:dyDescent="0.4">
      <c r="A9" s="61">
        <v>7</v>
      </c>
      <c r="B9" s="56"/>
      <c r="C9" s="56"/>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6"/>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8</v>
      </c>
      <c r="C1" s="56">
        <f>MAX($A$3:$A$10)-1</f>
        <v>7</v>
      </c>
      <c r="D1" s="58" t="s">
        <v>131</v>
      </c>
    </row>
    <row r="2" spans="1:6" ht="38.25" customHeight="1" thickTop="1" x14ac:dyDescent="0.4">
      <c r="A2" s="59" t="s">
        <v>32</v>
      </c>
      <c r="B2" s="59" t="s">
        <v>33</v>
      </c>
      <c r="C2" s="56" t="s">
        <v>34</v>
      </c>
      <c r="E2" s="60" t="s">
        <v>132</v>
      </c>
      <c r="F2" s="60"/>
    </row>
    <row r="3" spans="1:6" x14ac:dyDescent="0.4">
      <c r="A3" s="61">
        <v>1</v>
      </c>
      <c r="B3" s="62" t="s">
        <v>133</v>
      </c>
      <c r="C3" s="62"/>
      <c r="D3" s="58">
        <v>1</v>
      </c>
      <c r="E3" s="60">
        <v>1</v>
      </c>
      <c r="F3" s="60" t="s">
        <v>134</v>
      </c>
    </row>
    <row r="4" spans="1:6" x14ac:dyDescent="0.4">
      <c r="A4" s="61">
        <v>2</v>
      </c>
      <c r="B4" s="61" t="s">
        <v>135</v>
      </c>
      <c r="C4" s="61" t="s">
        <v>35</v>
      </c>
      <c r="D4" s="58">
        <v>1</v>
      </c>
      <c r="E4" s="60">
        <v>1</v>
      </c>
      <c r="F4" s="60"/>
    </row>
    <row r="5" spans="1:6" x14ac:dyDescent="0.4">
      <c r="A5" s="61">
        <v>3</v>
      </c>
      <c r="B5" s="61" t="s">
        <v>136</v>
      </c>
      <c r="C5" s="61"/>
      <c r="D5" s="58">
        <v>1</v>
      </c>
    </row>
    <row r="6" spans="1:6" x14ac:dyDescent="0.4">
      <c r="A6" s="61">
        <v>4</v>
      </c>
      <c r="B6" s="56" t="s">
        <v>137</v>
      </c>
      <c r="C6" s="61"/>
      <c r="D6" s="58">
        <v>1</v>
      </c>
    </row>
    <row r="7" spans="1:6" x14ac:dyDescent="0.4">
      <c r="A7" s="61">
        <v>5</v>
      </c>
      <c r="B7" s="56" t="s">
        <v>138</v>
      </c>
      <c r="C7" s="61"/>
    </row>
    <row r="8" spans="1:6" x14ac:dyDescent="0.4">
      <c r="A8" s="61">
        <v>6</v>
      </c>
      <c r="B8" s="56" t="s">
        <v>139</v>
      </c>
      <c r="C8" s="61"/>
    </row>
    <row r="9" spans="1:6" x14ac:dyDescent="0.4">
      <c r="A9" s="61">
        <v>7</v>
      </c>
      <c r="B9" s="61" t="s">
        <v>4</v>
      </c>
      <c r="C9" s="63"/>
    </row>
    <row r="10" spans="1:6" x14ac:dyDescent="0.4">
      <c r="A10" s="61">
        <v>8</v>
      </c>
      <c r="B10" s="56"/>
      <c r="C10" s="56"/>
    </row>
    <row r="16" spans="1:6" ht="13.5" thickBot="1" x14ac:dyDescent="0.45">
      <c r="A16" s="56" t="s">
        <v>140</v>
      </c>
      <c r="B16" s="57">
        <v>9</v>
      </c>
      <c r="C16" s="56">
        <f>MAX($A$3:$A$5)-1</f>
        <v>2</v>
      </c>
      <c r="D16" s="56"/>
    </row>
    <row r="17" spans="1:4" ht="13.5" thickTop="1" x14ac:dyDescent="0.4">
      <c r="A17" s="59" t="s">
        <v>131</v>
      </c>
      <c r="B17" s="59" t="s">
        <v>33</v>
      </c>
      <c r="C17" s="56" t="s">
        <v>34</v>
      </c>
      <c r="D17" s="56"/>
    </row>
    <row r="18" spans="1:4" ht="13.9" x14ac:dyDescent="0.4">
      <c r="A18" s="61">
        <v>1</v>
      </c>
      <c r="B18" s="61" t="s">
        <v>141</v>
      </c>
      <c r="C18" s="34"/>
      <c r="D18" s="56" t="s">
        <v>130</v>
      </c>
    </row>
    <row r="19" spans="1:4" ht="52.5" x14ac:dyDescent="0.4">
      <c r="A19" s="61">
        <v>2</v>
      </c>
      <c r="B19" s="61" t="s">
        <v>142</v>
      </c>
      <c r="C19" s="56"/>
      <c r="D19" s="63" t="s">
        <v>143</v>
      </c>
    </row>
    <row r="20" spans="1:4" x14ac:dyDescent="0.4">
      <c r="A20" s="61">
        <v>3</v>
      </c>
      <c r="B20" s="61" t="s">
        <v>144</v>
      </c>
      <c r="C20" s="63"/>
      <c r="D20" s="56" t="s">
        <v>145</v>
      </c>
    </row>
    <row r="21" spans="1:4" ht="52.5" x14ac:dyDescent="0.4">
      <c r="A21" s="61">
        <v>4</v>
      </c>
      <c r="B21" s="61" t="s">
        <v>146</v>
      </c>
      <c r="C21" s="63"/>
      <c r="D21" s="63" t="s">
        <v>143</v>
      </c>
    </row>
    <row r="22" spans="1:4" ht="52.5" x14ac:dyDescent="0.4">
      <c r="A22" s="61">
        <v>5</v>
      </c>
      <c r="B22" s="61" t="s">
        <v>147</v>
      </c>
      <c r="C22" s="56" t="s">
        <v>35</v>
      </c>
      <c r="D22" s="63" t="s">
        <v>148</v>
      </c>
    </row>
    <row r="23" spans="1:4" x14ac:dyDescent="0.4">
      <c r="A23" s="61">
        <v>6</v>
      </c>
      <c r="B23" s="61" t="s">
        <v>149</v>
      </c>
      <c r="C23" s="63"/>
      <c r="D23" s="56" t="s">
        <v>150</v>
      </c>
    </row>
    <row r="24" spans="1:4" ht="52.5" x14ac:dyDescent="0.4">
      <c r="A24" s="61">
        <v>7</v>
      </c>
      <c r="B24" s="61" t="s">
        <v>151</v>
      </c>
      <c r="C24" s="63"/>
      <c r="D24" s="63" t="s">
        <v>143</v>
      </c>
    </row>
    <row r="25" spans="1:4" x14ac:dyDescent="0.4">
      <c r="A25" s="61">
        <v>8</v>
      </c>
      <c r="B25" s="61" t="s">
        <v>4</v>
      </c>
      <c r="C25" s="63"/>
      <c r="D25" s="56"/>
    </row>
    <row r="26" spans="1:4" x14ac:dyDescent="0.4">
      <c r="A26" s="61">
        <v>9</v>
      </c>
      <c r="B26" s="56"/>
      <c r="C26" s="56"/>
      <c r="D26" s="56"/>
    </row>
  </sheetData>
  <conditionalFormatting sqref="C18">
    <cfRule type="expression" dxfId="1" priority="1" stopIfTrue="1">
      <formula>$H$3-$H18=0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F8C1-8AB5-46E1-8A03-D4571F252518}">
  <dimension ref="A1"/>
  <sheetViews>
    <sheetView workbookViewId="0"/>
  </sheetViews>
  <sheetFormatPr baseColWidth="10" defaultColWidth="11.42578125" defaultRowHeight="13.9" x14ac:dyDescent="0.4"/>
  <cols>
    <col min="1" max="16384" width="11.42578125" style="7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8"/>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10</v>
      </c>
      <c r="C1" s="56">
        <f>MAX($A$3:$A$12)-1</f>
        <v>9</v>
      </c>
      <c r="D1" s="58" t="s">
        <v>131</v>
      </c>
    </row>
    <row r="2" spans="1:6" ht="38.25" customHeight="1" thickTop="1" x14ac:dyDescent="0.4">
      <c r="A2" s="59" t="s">
        <v>32</v>
      </c>
      <c r="B2" s="59" t="s">
        <v>33</v>
      </c>
      <c r="C2" s="56" t="s">
        <v>34</v>
      </c>
      <c r="E2" s="60" t="s">
        <v>132</v>
      </c>
      <c r="F2" s="60"/>
    </row>
    <row r="3" spans="1:6" x14ac:dyDescent="0.4">
      <c r="A3" s="61">
        <v>1</v>
      </c>
      <c r="B3" s="61" t="s">
        <v>152</v>
      </c>
      <c r="C3" s="61"/>
      <c r="D3" s="58">
        <v>5</v>
      </c>
    </row>
    <row r="4" spans="1:6" x14ac:dyDescent="0.4">
      <c r="A4" s="61">
        <v>2</v>
      </c>
      <c r="B4" s="61" t="s">
        <v>153</v>
      </c>
      <c r="C4" s="61" t="s">
        <v>35</v>
      </c>
      <c r="D4" s="58">
        <v>5</v>
      </c>
    </row>
    <row r="5" spans="1:6" ht="26.25" x14ac:dyDescent="0.4">
      <c r="A5" s="61">
        <v>3</v>
      </c>
      <c r="B5" s="61" t="s">
        <v>198</v>
      </c>
      <c r="C5" s="61"/>
      <c r="D5" s="58">
        <v>5</v>
      </c>
    </row>
    <row r="6" spans="1:6" x14ac:dyDescent="0.4">
      <c r="A6" s="61">
        <v>4</v>
      </c>
      <c r="B6" s="61" t="s">
        <v>147</v>
      </c>
      <c r="C6" s="61"/>
      <c r="D6" s="58">
        <v>5</v>
      </c>
    </row>
    <row r="7" spans="1:6" ht="26.25" x14ac:dyDescent="0.4">
      <c r="A7" s="61">
        <v>5</v>
      </c>
      <c r="B7" s="61" t="s">
        <v>155</v>
      </c>
      <c r="C7" s="61"/>
      <c r="D7" s="58">
        <v>5</v>
      </c>
    </row>
    <row r="8" spans="1:6" x14ac:dyDescent="0.4">
      <c r="A8" s="61">
        <v>6</v>
      </c>
      <c r="B8" s="61" t="s">
        <v>156</v>
      </c>
      <c r="C8" s="61"/>
      <c r="D8" s="58">
        <v>5</v>
      </c>
    </row>
    <row r="9" spans="1:6" x14ac:dyDescent="0.4">
      <c r="A9" s="61">
        <v>7</v>
      </c>
      <c r="B9" s="61" t="s">
        <v>157</v>
      </c>
      <c r="C9" s="61"/>
      <c r="D9" s="58">
        <v>5</v>
      </c>
    </row>
    <row r="10" spans="1:6" x14ac:dyDescent="0.4">
      <c r="A10" s="61">
        <v>8</v>
      </c>
      <c r="B10" s="61" t="s">
        <v>158</v>
      </c>
      <c r="C10" s="61"/>
      <c r="D10" s="58">
        <v>5</v>
      </c>
    </row>
    <row r="11" spans="1:6" x14ac:dyDescent="0.4">
      <c r="A11" s="61">
        <v>9</v>
      </c>
      <c r="B11" s="61" t="s">
        <v>4</v>
      </c>
      <c r="C11" s="63"/>
    </row>
    <row r="12" spans="1:6" x14ac:dyDescent="0.4">
      <c r="A12" s="61">
        <v>10</v>
      </c>
      <c r="B12" s="56"/>
      <c r="C12" s="56"/>
    </row>
    <row r="18" spans="1:4" ht="13.5" thickBot="1" x14ac:dyDescent="0.45">
      <c r="A18" s="56" t="s">
        <v>140</v>
      </c>
      <c r="B18" s="57">
        <v>9</v>
      </c>
      <c r="C18" s="56">
        <f>MAX($A$3:$A$4)-1</f>
        <v>1</v>
      </c>
      <c r="D18" s="56"/>
    </row>
    <row r="19" spans="1:4" ht="13.5" thickTop="1" x14ac:dyDescent="0.4">
      <c r="A19" s="59" t="s">
        <v>131</v>
      </c>
      <c r="B19" s="59" t="s">
        <v>33</v>
      </c>
      <c r="C19" s="56" t="s">
        <v>34</v>
      </c>
      <c r="D19" s="56"/>
    </row>
    <row r="20" spans="1:4" ht="13.9" x14ac:dyDescent="0.4">
      <c r="A20" s="61">
        <v>1</v>
      </c>
      <c r="B20" s="61" t="s">
        <v>141</v>
      </c>
      <c r="C20" s="34"/>
      <c r="D20" s="56" t="s">
        <v>130</v>
      </c>
    </row>
    <row r="21" spans="1:4" ht="52.5" x14ac:dyDescent="0.4">
      <c r="A21" s="61">
        <v>2</v>
      </c>
      <c r="B21" s="61" t="s">
        <v>142</v>
      </c>
      <c r="C21" s="56"/>
      <c r="D21" s="63" t="s">
        <v>143</v>
      </c>
    </row>
    <row r="22" spans="1:4" x14ac:dyDescent="0.4">
      <c r="A22" s="61">
        <v>3</v>
      </c>
      <c r="B22" s="61" t="s">
        <v>144</v>
      </c>
      <c r="C22" s="63"/>
      <c r="D22" s="56" t="s">
        <v>145</v>
      </c>
    </row>
    <row r="23" spans="1:4" ht="52.5" x14ac:dyDescent="0.4">
      <c r="A23" s="61">
        <v>4</v>
      </c>
      <c r="B23" s="61" t="s">
        <v>146</v>
      </c>
      <c r="C23" s="63"/>
      <c r="D23" s="63" t="s">
        <v>143</v>
      </c>
    </row>
    <row r="24" spans="1:4" ht="52.5" x14ac:dyDescent="0.4">
      <c r="A24" s="61">
        <v>5</v>
      </c>
      <c r="B24" s="61" t="s">
        <v>147</v>
      </c>
      <c r="C24" s="56" t="s">
        <v>35</v>
      </c>
      <c r="D24" s="63" t="s">
        <v>148</v>
      </c>
    </row>
    <row r="25" spans="1:4" x14ac:dyDescent="0.4">
      <c r="A25" s="61">
        <v>6</v>
      </c>
      <c r="B25" s="61" t="s">
        <v>149</v>
      </c>
      <c r="C25" s="63"/>
      <c r="D25" s="56" t="s">
        <v>150</v>
      </c>
    </row>
    <row r="26" spans="1:4" ht="52.5" x14ac:dyDescent="0.4">
      <c r="A26" s="61">
        <v>7</v>
      </c>
      <c r="B26" s="61" t="s">
        <v>151</v>
      </c>
      <c r="C26" s="63"/>
      <c r="D26" s="63" t="s">
        <v>143</v>
      </c>
    </row>
    <row r="27" spans="1:4" x14ac:dyDescent="0.4">
      <c r="A27" s="61">
        <v>8</v>
      </c>
      <c r="B27" s="61" t="s">
        <v>4</v>
      </c>
      <c r="C27" s="63"/>
      <c r="D27" s="56"/>
    </row>
    <row r="28" spans="1:4" x14ac:dyDescent="0.4">
      <c r="A28" s="61">
        <v>9</v>
      </c>
      <c r="B28" s="56"/>
      <c r="C28" s="56"/>
      <c r="D28" s="56"/>
    </row>
  </sheetData>
  <conditionalFormatting sqref="C20">
    <cfRule type="expression" dxfId="0" priority="1" stopIfTrue="1">
      <formula>$H$3-$H20=0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7"/>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5</v>
      </c>
      <c r="C1" s="56">
        <f>MAX($A$3:$A$7)-1</f>
        <v>4</v>
      </c>
      <c r="D1" s="58" t="s">
        <v>131</v>
      </c>
    </row>
    <row r="2" spans="1:6" ht="38.25" customHeight="1" thickTop="1" x14ac:dyDescent="0.4">
      <c r="A2" s="59" t="s">
        <v>32</v>
      </c>
      <c r="B2" s="59" t="s">
        <v>33</v>
      </c>
      <c r="C2" s="56" t="s">
        <v>34</v>
      </c>
      <c r="E2" s="60" t="s">
        <v>132</v>
      </c>
      <c r="F2" s="60"/>
    </row>
    <row r="3" spans="1:6" x14ac:dyDescent="0.4">
      <c r="A3" s="61">
        <v>1</v>
      </c>
      <c r="B3" s="61" t="s">
        <v>159</v>
      </c>
      <c r="C3" s="61"/>
      <c r="D3" s="58">
        <v>7</v>
      </c>
      <c r="E3" s="60"/>
      <c r="F3" s="60"/>
    </row>
    <row r="4" spans="1:6" x14ac:dyDescent="0.4">
      <c r="A4" s="61">
        <v>2</v>
      </c>
      <c r="B4" s="61" t="s">
        <v>160</v>
      </c>
      <c r="C4" s="61" t="s">
        <v>35</v>
      </c>
      <c r="D4" s="58">
        <v>7</v>
      </c>
    </row>
    <row r="5" spans="1:6" x14ac:dyDescent="0.4">
      <c r="A5" s="61">
        <v>3</v>
      </c>
      <c r="B5" s="61" t="s">
        <v>161</v>
      </c>
      <c r="C5" s="61"/>
    </row>
    <row r="6" spans="1:6" x14ac:dyDescent="0.4">
      <c r="A6" s="61">
        <v>4</v>
      </c>
      <c r="B6" s="61" t="s">
        <v>4</v>
      </c>
      <c r="C6" s="63"/>
    </row>
    <row r="7" spans="1:6" x14ac:dyDescent="0.4">
      <c r="A7" s="61">
        <v>5</v>
      </c>
      <c r="B7" s="56"/>
      <c r="C7" s="56"/>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24"/>
  <sheetViews>
    <sheetView workbookViewId="0">
      <selection activeCell="A2" sqref="A2:G2"/>
    </sheetView>
  </sheetViews>
  <sheetFormatPr baseColWidth="10" defaultColWidth="11.42578125" defaultRowHeight="13.15" x14ac:dyDescent="0.4"/>
  <cols>
    <col min="1" max="1" width="13.140625" style="58" customWidth="1"/>
    <col min="2" max="2" width="55.140625" style="58" customWidth="1"/>
    <col min="3" max="16384" width="11.42578125" style="58"/>
  </cols>
  <sheetData>
    <row r="1" spans="1:6" ht="13.5" thickBot="1" x14ac:dyDescent="0.45">
      <c r="A1" s="56" t="s">
        <v>130</v>
      </c>
      <c r="B1" s="57">
        <v>2</v>
      </c>
      <c r="C1" s="56">
        <f>MAX($A$3:$A$4)-1</f>
        <v>1</v>
      </c>
      <c r="D1" s="58" t="s">
        <v>100</v>
      </c>
    </row>
    <row r="2" spans="1:6" ht="38.25" customHeight="1" thickTop="1" x14ac:dyDescent="0.4">
      <c r="A2" s="59" t="s">
        <v>32</v>
      </c>
      <c r="B2" s="59" t="s">
        <v>33</v>
      </c>
      <c r="C2" s="56" t="s">
        <v>34</v>
      </c>
      <c r="E2" s="60"/>
      <c r="F2" s="60"/>
    </row>
    <row r="3" spans="1:6" x14ac:dyDescent="0.4">
      <c r="A3" s="61">
        <v>1</v>
      </c>
      <c r="B3" s="61" t="s">
        <v>186</v>
      </c>
      <c r="C3" s="63"/>
    </row>
    <row r="4" spans="1:6" x14ac:dyDescent="0.4">
      <c r="A4" s="61">
        <v>2</v>
      </c>
      <c r="B4" s="56"/>
      <c r="C4" s="56"/>
    </row>
    <row r="21" spans="1:5" ht="13.5" thickBot="1" x14ac:dyDescent="0.45">
      <c r="A21" s="56"/>
      <c r="B21" s="57">
        <v>2</v>
      </c>
      <c r="C21" s="56">
        <f>MAX($A$3:$A$4)-1</f>
        <v>1</v>
      </c>
      <c r="D21" s="58" t="s">
        <v>131</v>
      </c>
    </row>
    <row r="22" spans="1:5" ht="13.5" thickTop="1" x14ac:dyDescent="0.4">
      <c r="A22" s="59" t="s">
        <v>32</v>
      </c>
      <c r="B22" s="59" t="s">
        <v>33</v>
      </c>
      <c r="C22" s="56" t="s">
        <v>34</v>
      </c>
      <c r="E22" s="60"/>
    </row>
    <row r="23" spans="1:5" x14ac:dyDescent="0.4">
      <c r="A23" s="61">
        <v>1</v>
      </c>
      <c r="B23" s="61" t="s">
        <v>187</v>
      </c>
      <c r="C23" s="63"/>
    </row>
    <row r="24" spans="1:5" x14ac:dyDescent="0.4">
      <c r="A24" s="61">
        <v>2</v>
      </c>
      <c r="B24" s="61"/>
      <c r="C24" s="5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C1F5-0F2E-46EC-A5EC-AF933D180107}">
  <dimension ref="A1:C7"/>
  <sheetViews>
    <sheetView workbookViewId="0">
      <selection sqref="A1:C1"/>
    </sheetView>
  </sheetViews>
  <sheetFormatPr baseColWidth="10" defaultColWidth="11.42578125" defaultRowHeight="13.9" x14ac:dyDescent="0.4"/>
  <cols>
    <col min="1" max="3" width="27.5703125" style="82" customWidth="1"/>
    <col min="4" max="16384" width="11.42578125" style="82"/>
  </cols>
  <sheetData>
    <row r="1" spans="1:3" s="81" customFormat="1" ht="15" x14ac:dyDescent="0.4">
      <c r="A1" s="116" t="s">
        <v>41</v>
      </c>
      <c r="B1" s="116"/>
      <c r="C1" s="116"/>
    </row>
    <row r="2" spans="1:3" s="81" customFormat="1" ht="79.7" customHeight="1" x14ac:dyDescent="0.4">
      <c r="A2" s="114" t="s">
        <v>244</v>
      </c>
      <c r="B2" s="115"/>
      <c r="C2" s="115"/>
    </row>
    <row r="3" spans="1:3" s="81" customFormat="1" ht="66.2" customHeight="1" x14ac:dyDescent="0.4">
      <c r="A3" s="114" t="s">
        <v>42</v>
      </c>
      <c r="B3" s="115"/>
      <c r="C3" s="115"/>
    </row>
    <row r="4" spans="1:3" s="81" customFormat="1" ht="45" customHeight="1" x14ac:dyDescent="0.4">
      <c r="A4" s="114" t="s">
        <v>43</v>
      </c>
      <c r="B4" s="115"/>
      <c r="C4" s="115"/>
    </row>
    <row r="5" spans="1:3" s="81" customFormat="1" ht="45" customHeight="1" x14ac:dyDescent="0.4">
      <c r="A5" s="114" t="s">
        <v>44</v>
      </c>
      <c r="B5" s="114"/>
      <c r="C5" s="114"/>
    </row>
    <row r="6" spans="1:3" s="81" customFormat="1" ht="70.150000000000006" customHeight="1" x14ac:dyDescent="0.4">
      <c r="A6" s="114" t="s">
        <v>45</v>
      </c>
      <c r="B6" s="115"/>
      <c r="C6" s="115"/>
    </row>
    <row r="7" spans="1:3" s="81" customFormat="1" ht="65.25" customHeight="1" x14ac:dyDescent="0.4">
      <c r="A7" s="114" t="s">
        <v>62</v>
      </c>
      <c r="B7" s="115"/>
      <c r="C7" s="11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4291-FBFA-41E2-A07F-AAFFFC7D7DAE}">
  <dimension ref="A1:D16"/>
  <sheetViews>
    <sheetView workbookViewId="0"/>
  </sheetViews>
  <sheetFormatPr baseColWidth="10" defaultColWidth="11.42578125" defaultRowHeight="15.4" x14ac:dyDescent="0.45"/>
  <cols>
    <col min="1" max="3" width="27.5703125" style="85" customWidth="1"/>
    <col min="4" max="16384" width="11.42578125" style="85"/>
  </cols>
  <sheetData>
    <row r="1" spans="1:4" s="84" customFormat="1" x14ac:dyDescent="0.4">
      <c r="A1" s="83" t="s">
        <v>9</v>
      </c>
      <c r="B1" s="83"/>
      <c r="C1" s="83"/>
      <c r="D1" s="83"/>
    </row>
    <row r="2" spans="1:4" s="84" customFormat="1" ht="72" customHeight="1" x14ac:dyDescent="0.4">
      <c r="A2" s="117" t="s">
        <v>22</v>
      </c>
      <c r="B2" s="118"/>
      <c r="C2" s="118"/>
    </row>
    <row r="3" spans="1:4" s="84" customFormat="1" ht="59.45" customHeight="1" x14ac:dyDescent="0.4">
      <c r="A3" s="117" t="s">
        <v>23</v>
      </c>
      <c r="B3" s="118"/>
      <c r="C3" s="118"/>
    </row>
    <row r="4" spans="1:4" s="84" customFormat="1" ht="108" customHeight="1" x14ac:dyDescent="0.4">
      <c r="A4" s="117" t="s">
        <v>24</v>
      </c>
      <c r="B4" s="118"/>
      <c r="C4" s="118"/>
    </row>
    <row r="5" spans="1:4" s="84" customFormat="1" ht="154.5" customHeight="1" x14ac:dyDescent="0.4">
      <c r="A5" s="117" t="s">
        <v>25</v>
      </c>
      <c r="B5" s="117"/>
      <c r="C5" s="117"/>
    </row>
    <row r="6" spans="1:4" s="84" customFormat="1" ht="141.94999999999999" customHeight="1" x14ac:dyDescent="0.4">
      <c r="A6" s="117" t="s">
        <v>26</v>
      </c>
      <c r="B6" s="117"/>
      <c r="C6" s="117"/>
    </row>
    <row r="7" spans="1:4" s="84" customFormat="1" ht="195.2" customHeight="1" x14ac:dyDescent="0.4">
      <c r="A7" s="117" t="s">
        <v>245</v>
      </c>
      <c r="B7" s="118"/>
      <c r="C7" s="118"/>
    </row>
    <row r="8" spans="1:4" s="84" customFormat="1" ht="79.7" customHeight="1" x14ac:dyDescent="0.4">
      <c r="A8" s="117" t="s">
        <v>40</v>
      </c>
      <c r="B8" s="118"/>
      <c r="C8" s="118"/>
    </row>
    <row r="9" spans="1:4" x14ac:dyDescent="0.45">
      <c r="A9" s="119"/>
      <c r="B9" s="119"/>
      <c r="C9" s="119"/>
    </row>
    <row r="10" spans="1:4" x14ac:dyDescent="0.45">
      <c r="A10" s="119"/>
      <c r="B10" s="119"/>
      <c r="C10" s="119"/>
    </row>
    <row r="11" spans="1:4" x14ac:dyDescent="0.45">
      <c r="A11" s="119"/>
      <c r="B11" s="119"/>
      <c r="C11" s="119"/>
    </row>
    <row r="12" spans="1:4" x14ac:dyDescent="0.45">
      <c r="A12" s="119"/>
      <c r="B12" s="119"/>
      <c r="C12" s="119"/>
    </row>
    <row r="13" spans="1:4" x14ac:dyDescent="0.45">
      <c r="A13" s="119"/>
      <c r="B13" s="119"/>
      <c r="C13" s="119"/>
    </row>
    <row r="14" spans="1:4" x14ac:dyDescent="0.45">
      <c r="A14" s="119"/>
      <c r="B14" s="119"/>
      <c r="C14" s="119"/>
    </row>
    <row r="15" spans="1:4" x14ac:dyDescent="0.45">
      <c r="A15" s="119"/>
      <c r="B15" s="119"/>
      <c r="C15" s="119"/>
    </row>
    <row r="16" spans="1:4" x14ac:dyDescent="0.45">
      <c r="A16" s="119"/>
      <c r="B16" s="119"/>
      <c r="C16" s="119"/>
    </row>
  </sheetData>
  <sheetProtection algorithmName="SHA-512" hashValue="Emf+gud+gAjb3gVJeD9CVwpm3oWxLsTDEHNUGIWKIRx0Z5+ryH5QxNfqdyOaIbqHEhY2+3rlAqKV3SmgZC8e9Q==" saltValue="uiITtLAaNyYrJWuIkFPNvQ=="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5CA6-8C1C-45BC-AEC7-802435FC4A8A}">
  <sheetPr>
    <pageSetUpPr fitToPage="1"/>
  </sheetPr>
  <dimension ref="A1:E11"/>
  <sheetViews>
    <sheetView workbookViewId="0">
      <selection sqref="A1:C1"/>
    </sheetView>
  </sheetViews>
  <sheetFormatPr baseColWidth="10" defaultColWidth="11.42578125" defaultRowHeight="15.4" x14ac:dyDescent="0.45"/>
  <cols>
    <col min="1" max="3" width="27.5703125" style="86" customWidth="1"/>
    <col min="4" max="16384" width="11.42578125" style="86"/>
  </cols>
  <sheetData>
    <row r="1" spans="1:5" ht="27.75" customHeight="1" x14ac:dyDescent="0.45">
      <c r="A1" s="120" t="s">
        <v>246</v>
      </c>
      <c r="B1" s="120"/>
      <c r="C1" s="120"/>
    </row>
    <row r="2" spans="1:5" s="87" customFormat="1" ht="100.15" customHeight="1" x14ac:dyDescent="0.4">
      <c r="A2" s="117" t="s">
        <v>247</v>
      </c>
      <c r="B2" s="118"/>
      <c r="C2" s="118"/>
      <c r="E2" s="88"/>
    </row>
    <row r="3" spans="1:5" s="87" customFormat="1" ht="45" customHeight="1" x14ac:dyDescent="0.4">
      <c r="A3" s="117" t="s">
        <v>248</v>
      </c>
      <c r="B3" s="118"/>
      <c r="C3" s="118"/>
      <c r="E3" s="88"/>
    </row>
    <row r="4" spans="1:5" s="87" customFormat="1" ht="66.75" customHeight="1" x14ac:dyDescent="0.4">
      <c r="A4" s="121" t="s">
        <v>249</v>
      </c>
      <c r="B4" s="122"/>
      <c r="C4" s="123"/>
      <c r="E4" s="88"/>
    </row>
    <row r="5" spans="1:5" ht="30.75" x14ac:dyDescent="0.45">
      <c r="A5" s="89" t="s">
        <v>36</v>
      </c>
      <c r="B5" s="89" t="s">
        <v>39</v>
      </c>
    </row>
    <row r="6" spans="1:5" x14ac:dyDescent="0.45">
      <c r="A6" s="90">
        <v>1379</v>
      </c>
      <c r="B6" s="90">
        <v>1380</v>
      </c>
    </row>
    <row r="7" spans="1:5" x14ac:dyDescent="0.45">
      <c r="A7" s="90">
        <v>179.34</v>
      </c>
      <c r="B7" s="90">
        <v>179</v>
      </c>
    </row>
    <row r="8" spans="1:5" x14ac:dyDescent="0.45">
      <c r="A8" s="90">
        <v>80.12</v>
      </c>
      <c r="B8" s="90">
        <v>80.099999999999994</v>
      </c>
    </row>
    <row r="9" spans="1:5" x14ac:dyDescent="0.45">
      <c r="A9" s="90">
        <v>7.8</v>
      </c>
      <c r="B9" s="91">
        <v>7.8</v>
      </c>
    </row>
    <row r="10" spans="1:5" ht="24" hidden="1" customHeight="1" x14ac:dyDescent="0.45">
      <c r="A10" s="124"/>
      <c r="B10" s="125"/>
      <c r="C10" s="125"/>
    </row>
    <row r="11" spans="1:5" x14ac:dyDescent="0.45">
      <c r="A11" s="90">
        <v>7.8320000000000001E-2</v>
      </c>
      <c r="B11" s="92">
        <v>7.8299999999999995E-2</v>
      </c>
    </row>
  </sheetData>
  <sheetProtection algorithmName="SHA-512" hashValue="R7Fv25BwArU08m5aFC0jHB2CqX5JhhOUrVezxkX8NlPKwul5GTcAjX0PNRG0AAoSZr4a47nkaMdRTHBH9mXgEw==" saltValue="RNrvUpEHYVN2vFa3vJ9IC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BB39-A662-4098-9874-8646F191F84D}">
  <dimension ref="A1:H20"/>
  <sheetViews>
    <sheetView zoomScaleNormal="100" workbookViewId="0">
      <selection sqref="A1:H1"/>
    </sheetView>
  </sheetViews>
  <sheetFormatPr baseColWidth="10" defaultColWidth="11.42578125" defaultRowHeight="13.9" x14ac:dyDescent="0.4"/>
  <cols>
    <col min="1" max="8" width="10.5703125" style="94" customWidth="1"/>
    <col min="9" max="256" width="11.42578125" style="94"/>
    <col min="257" max="264" width="10.5703125" style="94" customWidth="1"/>
    <col min="265" max="512" width="11.42578125" style="94"/>
    <col min="513" max="520" width="10.5703125" style="94" customWidth="1"/>
    <col min="521" max="768" width="11.42578125" style="94"/>
    <col min="769" max="776" width="10.5703125" style="94" customWidth="1"/>
    <col min="777" max="1024" width="11.42578125" style="94"/>
    <col min="1025" max="1032" width="10.5703125" style="94" customWidth="1"/>
    <col min="1033" max="1280" width="11.42578125" style="94"/>
    <col min="1281" max="1288" width="10.5703125" style="94" customWidth="1"/>
    <col min="1289" max="1536" width="11.42578125" style="94"/>
    <col min="1537" max="1544" width="10.5703125" style="94" customWidth="1"/>
    <col min="1545" max="1792" width="11.42578125" style="94"/>
    <col min="1793" max="1800" width="10.5703125" style="94" customWidth="1"/>
    <col min="1801" max="2048" width="11.42578125" style="94"/>
    <col min="2049" max="2056" width="10.5703125" style="94" customWidth="1"/>
    <col min="2057" max="2304" width="11.42578125" style="94"/>
    <col min="2305" max="2312" width="10.5703125" style="94" customWidth="1"/>
    <col min="2313" max="2560" width="11.42578125" style="94"/>
    <col min="2561" max="2568" width="10.5703125" style="94" customWidth="1"/>
    <col min="2569" max="2816" width="11.42578125" style="94"/>
    <col min="2817" max="2824" width="10.5703125" style="94" customWidth="1"/>
    <col min="2825" max="3072" width="11.42578125" style="94"/>
    <col min="3073" max="3080" width="10.5703125" style="94" customWidth="1"/>
    <col min="3081" max="3328" width="11.42578125" style="94"/>
    <col min="3329" max="3336" width="10.5703125" style="94" customWidth="1"/>
    <col min="3337" max="3584" width="11.42578125" style="94"/>
    <col min="3585" max="3592" width="10.5703125" style="94" customWidth="1"/>
    <col min="3593" max="3840" width="11.42578125" style="94"/>
    <col min="3841" max="3848" width="10.5703125" style="94" customWidth="1"/>
    <col min="3849" max="4096" width="11.42578125" style="94"/>
    <col min="4097" max="4104" width="10.5703125" style="94" customWidth="1"/>
    <col min="4105" max="4352" width="11.42578125" style="94"/>
    <col min="4353" max="4360" width="10.5703125" style="94" customWidth="1"/>
    <col min="4361" max="4608" width="11.42578125" style="94"/>
    <col min="4609" max="4616" width="10.5703125" style="94" customWidth="1"/>
    <col min="4617" max="4864" width="11.42578125" style="94"/>
    <col min="4865" max="4872" width="10.5703125" style="94" customWidth="1"/>
    <col min="4873" max="5120" width="11.42578125" style="94"/>
    <col min="5121" max="5128" width="10.5703125" style="94" customWidth="1"/>
    <col min="5129" max="5376" width="11.42578125" style="94"/>
    <col min="5377" max="5384" width="10.5703125" style="94" customWidth="1"/>
    <col min="5385" max="5632" width="11.42578125" style="94"/>
    <col min="5633" max="5640" width="10.5703125" style="94" customWidth="1"/>
    <col min="5641" max="5888" width="11.42578125" style="94"/>
    <col min="5889" max="5896" width="10.5703125" style="94" customWidth="1"/>
    <col min="5897" max="6144" width="11.42578125" style="94"/>
    <col min="6145" max="6152" width="10.5703125" style="94" customWidth="1"/>
    <col min="6153" max="6400" width="11.42578125" style="94"/>
    <col min="6401" max="6408" width="10.5703125" style="94" customWidth="1"/>
    <col min="6409" max="6656" width="11.42578125" style="94"/>
    <col min="6657" max="6664" width="10.5703125" style="94" customWidth="1"/>
    <col min="6665" max="6912" width="11.42578125" style="94"/>
    <col min="6913" max="6920" width="10.5703125" style="94" customWidth="1"/>
    <col min="6921" max="7168" width="11.42578125" style="94"/>
    <col min="7169" max="7176" width="10.5703125" style="94" customWidth="1"/>
    <col min="7177" max="7424" width="11.42578125" style="94"/>
    <col min="7425" max="7432" width="10.5703125" style="94" customWidth="1"/>
    <col min="7433" max="7680" width="11.42578125" style="94"/>
    <col min="7681" max="7688" width="10.5703125" style="94" customWidth="1"/>
    <col min="7689" max="7936" width="11.42578125" style="94"/>
    <col min="7937" max="7944" width="10.5703125" style="94" customWidth="1"/>
    <col min="7945" max="8192" width="11.42578125" style="94"/>
    <col min="8193" max="8200" width="10.5703125" style="94" customWidth="1"/>
    <col min="8201" max="8448" width="11.42578125" style="94"/>
    <col min="8449" max="8456" width="10.5703125" style="94" customWidth="1"/>
    <col min="8457" max="8704" width="11.42578125" style="94"/>
    <col min="8705" max="8712" width="10.5703125" style="94" customWidth="1"/>
    <col min="8713" max="8960" width="11.42578125" style="94"/>
    <col min="8961" max="8968" width="10.5703125" style="94" customWidth="1"/>
    <col min="8969" max="9216" width="11.42578125" style="94"/>
    <col min="9217" max="9224" width="10.5703125" style="94" customWidth="1"/>
    <col min="9225" max="9472" width="11.42578125" style="94"/>
    <col min="9473" max="9480" width="10.5703125" style="94" customWidth="1"/>
    <col min="9481" max="9728" width="11.42578125" style="94"/>
    <col min="9729" max="9736" width="10.5703125" style="94" customWidth="1"/>
    <col min="9737" max="9984" width="11.42578125" style="94"/>
    <col min="9985" max="9992" width="10.5703125" style="94" customWidth="1"/>
    <col min="9993" max="10240" width="11.42578125" style="94"/>
    <col min="10241" max="10248" width="10.5703125" style="94" customWidth="1"/>
    <col min="10249" max="10496" width="11.42578125" style="94"/>
    <col min="10497" max="10504" width="10.5703125" style="94" customWidth="1"/>
    <col min="10505" max="10752" width="11.42578125" style="94"/>
    <col min="10753" max="10760" width="10.5703125" style="94" customWidth="1"/>
    <col min="10761" max="11008" width="11.42578125" style="94"/>
    <col min="11009" max="11016" width="10.5703125" style="94" customWidth="1"/>
    <col min="11017" max="11264" width="11.42578125" style="94"/>
    <col min="11265" max="11272" width="10.5703125" style="94" customWidth="1"/>
    <col min="11273" max="11520" width="11.42578125" style="94"/>
    <col min="11521" max="11528" width="10.5703125" style="94" customWidth="1"/>
    <col min="11529" max="11776" width="11.42578125" style="94"/>
    <col min="11777" max="11784" width="10.5703125" style="94" customWidth="1"/>
    <col min="11785" max="12032" width="11.42578125" style="94"/>
    <col min="12033" max="12040" width="10.5703125" style="94" customWidth="1"/>
    <col min="12041" max="12288" width="11.42578125" style="94"/>
    <col min="12289" max="12296" width="10.5703125" style="94" customWidth="1"/>
    <col min="12297" max="12544" width="11.42578125" style="94"/>
    <col min="12545" max="12552" width="10.5703125" style="94" customWidth="1"/>
    <col min="12553" max="12800" width="11.42578125" style="94"/>
    <col min="12801" max="12808" width="10.5703125" style="94" customWidth="1"/>
    <col min="12809" max="13056" width="11.42578125" style="94"/>
    <col min="13057" max="13064" width="10.5703125" style="94" customWidth="1"/>
    <col min="13065" max="13312" width="11.42578125" style="94"/>
    <col min="13313" max="13320" width="10.5703125" style="94" customWidth="1"/>
    <col min="13321" max="13568" width="11.42578125" style="94"/>
    <col min="13569" max="13576" width="10.5703125" style="94" customWidth="1"/>
    <col min="13577" max="13824" width="11.42578125" style="94"/>
    <col min="13825" max="13832" width="10.5703125" style="94" customWidth="1"/>
    <col min="13833" max="14080" width="11.42578125" style="94"/>
    <col min="14081" max="14088" width="10.5703125" style="94" customWidth="1"/>
    <col min="14089" max="14336" width="11.42578125" style="94"/>
    <col min="14337" max="14344" width="10.5703125" style="94" customWidth="1"/>
    <col min="14345" max="14592" width="11.42578125" style="94"/>
    <col min="14593" max="14600" width="10.5703125" style="94" customWidth="1"/>
    <col min="14601" max="14848" width="11.42578125" style="94"/>
    <col min="14849" max="14856" width="10.5703125" style="94" customWidth="1"/>
    <col min="14857" max="15104" width="11.42578125" style="94"/>
    <col min="15105" max="15112" width="10.5703125" style="94" customWidth="1"/>
    <col min="15113" max="15360" width="11.42578125" style="94"/>
    <col min="15361" max="15368" width="10.5703125" style="94" customWidth="1"/>
    <col min="15369" max="15616" width="11.42578125" style="94"/>
    <col min="15617" max="15624" width="10.5703125" style="94" customWidth="1"/>
    <col min="15625" max="15872" width="11.42578125" style="94"/>
    <col min="15873" max="15880" width="10.5703125" style="94" customWidth="1"/>
    <col min="15881" max="16128" width="11.42578125" style="94"/>
    <col min="16129" max="16136" width="10.5703125" style="94" customWidth="1"/>
    <col min="16137" max="16384" width="11.42578125" style="94"/>
  </cols>
  <sheetData>
    <row r="1" spans="1:8" s="93" customFormat="1" ht="20.100000000000001" customHeight="1" x14ac:dyDescent="0.4">
      <c r="A1" s="127" t="s">
        <v>225</v>
      </c>
      <c r="B1" s="127"/>
      <c r="C1" s="127"/>
      <c r="D1" s="127"/>
      <c r="E1" s="127"/>
      <c r="F1" s="127"/>
      <c r="G1" s="127"/>
      <c r="H1" s="127"/>
    </row>
    <row r="2" spans="1:8" s="93" customFormat="1" ht="43.5" customHeight="1" x14ac:dyDescent="0.4">
      <c r="A2" s="126" t="s">
        <v>250</v>
      </c>
      <c r="B2" s="126"/>
      <c r="C2" s="126"/>
      <c r="D2" s="126"/>
      <c r="E2" s="126"/>
      <c r="F2" s="126"/>
      <c r="G2" s="126"/>
      <c r="H2" s="126"/>
    </row>
    <row r="3" spans="1:8" s="93" customFormat="1" ht="35.1" customHeight="1" x14ac:dyDescent="0.4">
      <c r="A3" s="126" t="s">
        <v>226</v>
      </c>
      <c r="B3" s="126"/>
      <c r="C3" s="126"/>
      <c r="D3" s="126"/>
      <c r="E3" s="126"/>
      <c r="F3" s="126"/>
      <c r="G3" s="126"/>
      <c r="H3" s="126"/>
    </row>
    <row r="4" spans="1:8" s="93" customFormat="1" ht="99.75" customHeight="1" x14ac:dyDescent="0.4">
      <c r="A4" s="126" t="s">
        <v>251</v>
      </c>
      <c r="B4" s="126"/>
      <c r="C4" s="126"/>
      <c r="D4" s="126"/>
      <c r="E4" s="126"/>
      <c r="F4" s="126"/>
      <c r="G4" s="126"/>
      <c r="H4" s="126"/>
    </row>
    <row r="5" spans="1:8" s="93" customFormat="1" ht="53.1" customHeight="1" x14ac:dyDescent="0.4">
      <c r="A5" s="126" t="s">
        <v>227</v>
      </c>
      <c r="B5" s="126"/>
      <c r="C5" s="126"/>
      <c r="D5" s="126"/>
      <c r="E5" s="126"/>
      <c r="F5" s="126"/>
      <c r="G5" s="126"/>
      <c r="H5" s="126"/>
    </row>
    <row r="6" spans="1:8" s="93" customFormat="1" ht="35.1" customHeight="1" x14ac:dyDescent="0.4">
      <c r="A6" s="126" t="s">
        <v>228</v>
      </c>
      <c r="B6" s="126"/>
      <c r="C6" s="126"/>
      <c r="D6" s="126"/>
      <c r="E6" s="126"/>
      <c r="F6" s="126"/>
      <c r="G6" s="126"/>
      <c r="H6" s="126"/>
    </row>
    <row r="7" spans="1:8" s="93" customFormat="1" ht="88.35" customHeight="1" x14ac:dyDescent="0.4">
      <c r="A7" s="126" t="s">
        <v>252</v>
      </c>
      <c r="B7" s="126"/>
      <c r="C7" s="126"/>
      <c r="D7" s="126"/>
      <c r="E7" s="126"/>
      <c r="F7" s="126"/>
      <c r="G7" s="126"/>
      <c r="H7" s="126"/>
    </row>
    <row r="8" spans="1:8" s="93" customFormat="1" ht="88.35" customHeight="1" x14ac:dyDescent="0.4">
      <c r="A8" s="126" t="s">
        <v>229</v>
      </c>
      <c r="B8" s="126"/>
      <c r="C8" s="126"/>
      <c r="D8" s="126"/>
      <c r="E8" s="126"/>
      <c r="F8" s="126"/>
      <c r="G8" s="126"/>
      <c r="H8" s="126"/>
    </row>
    <row r="9" spans="1:8" s="93" customFormat="1" ht="70.349999999999994" customHeight="1" x14ac:dyDescent="0.4">
      <c r="A9" s="126" t="s">
        <v>253</v>
      </c>
      <c r="B9" s="126"/>
      <c r="C9" s="126"/>
      <c r="D9" s="126"/>
      <c r="E9" s="126"/>
      <c r="F9" s="126"/>
      <c r="G9" s="126"/>
      <c r="H9" s="126"/>
    </row>
    <row r="10" spans="1:8" s="93" customFormat="1" ht="53.1" customHeight="1" x14ac:dyDescent="0.4">
      <c r="A10" s="126" t="s">
        <v>230</v>
      </c>
      <c r="B10" s="126"/>
      <c r="C10" s="126"/>
      <c r="D10" s="126"/>
      <c r="E10" s="126"/>
      <c r="F10" s="126"/>
      <c r="G10" s="126"/>
      <c r="H10" s="126"/>
    </row>
    <row r="11" spans="1:8" s="93" customFormat="1" ht="122.65" customHeight="1" x14ac:dyDescent="0.4">
      <c r="A11" s="128" t="s">
        <v>254</v>
      </c>
      <c r="B11" s="126"/>
      <c r="C11" s="126"/>
      <c r="D11" s="126"/>
      <c r="E11" s="126"/>
      <c r="F11" s="126"/>
      <c r="G11" s="126"/>
      <c r="H11" s="126"/>
    </row>
    <row r="12" spans="1:8" s="93" customFormat="1" ht="35.1" customHeight="1" x14ac:dyDescent="0.4">
      <c r="A12" s="126" t="s">
        <v>231</v>
      </c>
      <c r="B12" s="126"/>
      <c r="C12" s="126"/>
      <c r="D12" s="126"/>
      <c r="E12" s="126"/>
      <c r="F12" s="126"/>
      <c r="G12" s="126"/>
      <c r="H12" s="126"/>
    </row>
    <row r="13" spans="1:8" s="93" customFormat="1" ht="97.35" customHeight="1" x14ac:dyDescent="0.4">
      <c r="A13" s="126" t="s">
        <v>232</v>
      </c>
      <c r="B13" s="126"/>
      <c r="C13" s="126"/>
      <c r="D13" s="126"/>
      <c r="E13" s="126"/>
      <c r="F13" s="126"/>
      <c r="G13" s="126"/>
      <c r="H13" s="126"/>
    </row>
    <row r="14" spans="1:8" s="93" customFormat="1" ht="97.35" customHeight="1" x14ac:dyDescent="0.4">
      <c r="A14" s="126" t="s">
        <v>255</v>
      </c>
      <c r="B14" s="126"/>
      <c r="C14" s="126"/>
      <c r="D14" s="126"/>
      <c r="E14" s="126"/>
      <c r="F14" s="126"/>
      <c r="G14" s="126"/>
      <c r="H14" s="126"/>
    </row>
    <row r="15" spans="1:8" s="93" customFormat="1" ht="20.100000000000001" customHeight="1" x14ac:dyDescent="0.4">
      <c r="A15" s="126" t="s">
        <v>233</v>
      </c>
      <c r="B15" s="126"/>
      <c r="C15" s="126"/>
      <c r="D15" s="126"/>
      <c r="E15" s="126"/>
      <c r="F15" s="126"/>
      <c r="G15" s="126"/>
      <c r="H15" s="126"/>
    </row>
    <row r="16" spans="1:8" x14ac:dyDescent="0.4">
      <c r="A16" s="129"/>
      <c r="B16" s="129"/>
      <c r="C16" s="129"/>
      <c r="D16" s="129"/>
      <c r="E16" s="129"/>
      <c r="F16" s="129"/>
      <c r="G16" s="129"/>
      <c r="H16" s="129"/>
    </row>
    <row r="17" spans="1:8" x14ac:dyDescent="0.4">
      <c r="A17" s="129"/>
      <c r="B17" s="129"/>
      <c r="C17" s="129"/>
      <c r="D17" s="129"/>
      <c r="E17" s="129"/>
      <c r="F17" s="129"/>
      <c r="G17" s="129"/>
      <c r="H17" s="129"/>
    </row>
    <row r="18" spans="1:8" x14ac:dyDescent="0.4">
      <c r="A18" s="129"/>
      <c r="B18" s="129"/>
      <c r="C18" s="129"/>
      <c r="D18" s="129"/>
      <c r="E18" s="129"/>
      <c r="F18" s="129"/>
      <c r="G18" s="129"/>
      <c r="H18" s="129"/>
    </row>
    <row r="19" spans="1:8" x14ac:dyDescent="0.4">
      <c r="A19" s="129"/>
      <c r="B19" s="129"/>
      <c r="C19" s="129"/>
      <c r="D19" s="129"/>
      <c r="E19" s="129"/>
      <c r="F19" s="129"/>
      <c r="G19" s="129"/>
      <c r="H19" s="129"/>
    </row>
    <row r="20" spans="1:8" x14ac:dyDescent="0.4">
      <c r="A20" s="129"/>
      <c r="B20" s="129"/>
      <c r="C20" s="129"/>
      <c r="D20" s="129"/>
      <c r="E20" s="129"/>
      <c r="F20" s="129"/>
      <c r="G20" s="129"/>
      <c r="H20" s="12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73AE-4888-46F9-A614-82F5B3F2CCD2}">
  <dimension ref="A1:I55"/>
  <sheetViews>
    <sheetView workbookViewId="0"/>
  </sheetViews>
  <sheetFormatPr baseColWidth="10" defaultColWidth="10.7109375" defaultRowHeight="13.9" x14ac:dyDescent="0.4"/>
  <cols>
    <col min="1" max="16384" width="10.7109375" style="82"/>
  </cols>
  <sheetData>
    <row r="1" spans="1:9" x14ac:dyDescent="0.4">
      <c r="A1" s="95"/>
      <c r="B1" s="95"/>
      <c r="C1" s="95"/>
      <c r="D1" s="95"/>
      <c r="E1" s="95"/>
      <c r="F1" s="95"/>
      <c r="G1" s="95"/>
      <c r="H1" s="95"/>
      <c r="I1" s="95"/>
    </row>
    <row r="2" spans="1:9" x14ac:dyDescent="0.4">
      <c r="A2" s="95"/>
      <c r="B2" s="95"/>
      <c r="C2" s="95"/>
      <c r="D2" s="95"/>
      <c r="E2" s="95"/>
      <c r="F2" s="95"/>
      <c r="G2" s="95"/>
      <c r="H2" s="95"/>
      <c r="I2" s="95"/>
    </row>
    <row r="3" spans="1:9" x14ac:dyDescent="0.4">
      <c r="A3" s="95"/>
      <c r="B3" s="95"/>
      <c r="C3" s="95"/>
      <c r="D3" s="95"/>
      <c r="E3" s="95"/>
      <c r="F3" s="95"/>
      <c r="G3" s="95"/>
      <c r="H3" s="95"/>
      <c r="I3" s="95"/>
    </row>
    <row r="4" spans="1:9" x14ac:dyDescent="0.4">
      <c r="A4" s="95"/>
      <c r="B4" s="95"/>
      <c r="C4" s="95"/>
      <c r="D4" s="95"/>
      <c r="E4" s="95"/>
      <c r="F4" s="95"/>
      <c r="G4" s="95"/>
      <c r="H4" s="95"/>
      <c r="I4" s="95"/>
    </row>
    <row r="5" spans="1:9" x14ac:dyDescent="0.4">
      <c r="A5" s="95"/>
      <c r="B5" s="95"/>
      <c r="C5" s="95"/>
      <c r="D5" s="95"/>
      <c r="E5" s="95"/>
      <c r="F5" s="95"/>
      <c r="G5" s="95"/>
      <c r="H5" s="95"/>
      <c r="I5" s="95"/>
    </row>
    <row r="6" spans="1:9" x14ac:dyDescent="0.4">
      <c r="A6" s="95"/>
      <c r="B6" s="95"/>
      <c r="C6" s="95"/>
      <c r="D6" s="95"/>
      <c r="E6" s="95"/>
      <c r="F6" s="95"/>
      <c r="G6" s="95"/>
      <c r="H6" s="95"/>
      <c r="I6" s="95"/>
    </row>
    <row r="7" spans="1:9" x14ac:dyDescent="0.4">
      <c r="A7" s="95"/>
      <c r="B7" s="95"/>
      <c r="C7" s="95"/>
      <c r="D7" s="95"/>
      <c r="E7" s="95"/>
      <c r="F7" s="95"/>
      <c r="G7" s="95"/>
      <c r="H7" s="95"/>
      <c r="I7" s="95"/>
    </row>
    <row r="8" spans="1:9" x14ac:dyDescent="0.4">
      <c r="A8" s="95"/>
      <c r="B8" s="95"/>
      <c r="C8" s="95"/>
      <c r="D8" s="95"/>
      <c r="E8" s="95"/>
      <c r="F8" s="95"/>
      <c r="G8" s="95"/>
      <c r="H8" s="95"/>
      <c r="I8" s="95"/>
    </row>
    <row r="9" spans="1:9" x14ac:dyDescent="0.4">
      <c r="A9" s="95"/>
      <c r="B9" s="95"/>
      <c r="C9" s="95"/>
      <c r="D9" s="95"/>
      <c r="E9" s="95"/>
      <c r="F9" s="95"/>
      <c r="G9" s="95"/>
      <c r="H9" s="95"/>
      <c r="I9" s="95"/>
    </row>
    <row r="10" spans="1:9" x14ac:dyDescent="0.4">
      <c r="A10" s="95"/>
      <c r="B10" s="95"/>
      <c r="C10" s="95"/>
      <c r="D10" s="95"/>
      <c r="E10" s="95"/>
      <c r="F10" s="95"/>
      <c r="G10" s="95"/>
      <c r="H10" s="95"/>
      <c r="I10" s="95"/>
    </row>
    <row r="11" spans="1:9" x14ac:dyDescent="0.4">
      <c r="A11" s="95"/>
      <c r="B11" s="95"/>
      <c r="C11" s="95"/>
      <c r="D11" s="95"/>
      <c r="E11" s="95"/>
      <c r="F11" s="95"/>
      <c r="G11" s="95"/>
      <c r="H11" s="95"/>
      <c r="I11" s="95"/>
    </row>
    <row r="12" spans="1:9" x14ac:dyDescent="0.4">
      <c r="A12" s="95"/>
      <c r="B12" s="95"/>
      <c r="C12" s="95"/>
      <c r="D12" s="95"/>
      <c r="E12" s="95"/>
      <c r="F12" s="95"/>
      <c r="G12" s="95"/>
      <c r="H12" s="95"/>
      <c r="I12" s="95"/>
    </row>
    <row r="13" spans="1:9" x14ac:dyDescent="0.4">
      <c r="A13" s="95"/>
      <c r="B13" s="95"/>
      <c r="C13" s="95"/>
      <c r="D13" s="95"/>
      <c r="E13" s="95"/>
      <c r="F13" s="95"/>
      <c r="G13" s="95"/>
      <c r="H13" s="95"/>
      <c r="I13" s="95"/>
    </row>
    <row r="14" spans="1:9" x14ac:dyDescent="0.4">
      <c r="A14" s="95"/>
      <c r="B14" s="95"/>
      <c r="C14" s="95"/>
      <c r="D14" s="95"/>
      <c r="E14" s="95"/>
      <c r="F14" s="95"/>
      <c r="G14" s="95"/>
      <c r="H14" s="95"/>
      <c r="I14" s="95"/>
    </row>
    <row r="15" spans="1:9" x14ac:dyDescent="0.4">
      <c r="A15" s="95"/>
      <c r="B15" s="95"/>
      <c r="C15" s="95"/>
      <c r="D15" s="95"/>
      <c r="E15" s="95"/>
      <c r="F15" s="95"/>
      <c r="G15" s="95"/>
      <c r="H15" s="95"/>
      <c r="I15" s="95"/>
    </row>
    <row r="16" spans="1:9" x14ac:dyDescent="0.4">
      <c r="A16" s="95"/>
      <c r="B16" s="95"/>
      <c r="C16" s="95"/>
      <c r="D16" s="95"/>
      <c r="E16" s="95"/>
      <c r="F16" s="95"/>
      <c r="G16" s="95"/>
      <c r="H16" s="95"/>
      <c r="I16" s="95"/>
    </row>
    <row r="17" spans="1:9" x14ac:dyDescent="0.4">
      <c r="A17" s="95"/>
      <c r="B17" s="95"/>
      <c r="C17" s="95"/>
      <c r="D17" s="95"/>
      <c r="E17" s="95"/>
      <c r="F17" s="95"/>
      <c r="G17" s="95"/>
      <c r="H17" s="95"/>
      <c r="I17" s="95"/>
    </row>
    <row r="18" spans="1:9" x14ac:dyDescent="0.4">
      <c r="A18" s="95"/>
      <c r="B18" s="95"/>
      <c r="C18" s="95"/>
      <c r="D18" s="95"/>
      <c r="E18" s="95"/>
      <c r="F18" s="95"/>
      <c r="G18" s="95"/>
      <c r="H18" s="95"/>
      <c r="I18" s="95"/>
    </row>
    <row r="19" spans="1:9" x14ac:dyDescent="0.4">
      <c r="A19" s="95"/>
      <c r="B19" s="95"/>
      <c r="C19" s="95"/>
      <c r="D19" s="95"/>
      <c r="E19" s="95"/>
      <c r="F19" s="95"/>
      <c r="G19" s="95"/>
      <c r="H19" s="95"/>
      <c r="I19" s="95"/>
    </row>
    <row r="20" spans="1:9" x14ac:dyDescent="0.4">
      <c r="A20" s="95"/>
      <c r="B20" s="95"/>
      <c r="C20" s="95"/>
      <c r="D20" s="95"/>
      <c r="E20" s="95"/>
      <c r="F20" s="95"/>
      <c r="G20" s="95"/>
      <c r="H20" s="95"/>
      <c r="I20" s="95"/>
    </row>
    <row r="21" spans="1:9" x14ac:dyDescent="0.4">
      <c r="A21" s="95"/>
      <c r="B21" s="95"/>
      <c r="C21" s="95"/>
      <c r="D21" s="95"/>
      <c r="E21" s="95"/>
      <c r="F21" s="95"/>
      <c r="G21" s="95"/>
      <c r="H21" s="95"/>
      <c r="I21" s="95"/>
    </row>
    <row r="22" spans="1:9" x14ac:dyDescent="0.4">
      <c r="A22" s="95"/>
      <c r="B22" s="95"/>
      <c r="C22" s="95"/>
      <c r="D22" s="95"/>
      <c r="E22" s="95"/>
      <c r="F22" s="95"/>
      <c r="G22" s="95"/>
      <c r="H22" s="95"/>
      <c r="I22" s="95"/>
    </row>
    <row r="23" spans="1:9" x14ac:dyDescent="0.4">
      <c r="A23" s="95"/>
      <c r="B23" s="95"/>
      <c r="C23" s="95"/>
      <c r="D23" s="95"/>
      <c r="E23" s="95"/>
      <c r="F23" s="95"/>
      <c r="G23" s="95"/>
      <c r="H23" s="95"/>
      <c r="I23" s="95"/>
    </row>
    <row r="24" spans="1:9" x14ac:dyDescent="0.4">
      <c r="A24" s="95"/>
      <c r="B24" s="95"/>
      <c r="C24" s="95"/>
      <c r="D24" s="95"/>
      <c r="E24" s="95"/>
      <c r="F24" s="95"/>
      <c r="G24" s="95"/>
      <c r="H24" s="95"/>
      <c r="I24" s="95"/>
    </row>
    <row r="25" spans="1:9" x14ac:dyDescent="0.4">
      <c r="A25" s="95"/>
      <c r="B25" s="95"/>
      <c r="C25" s="95"/>
      <c r="D25" s="95"/>
      <c r="E25" s="95"/>
      <c r="F25" s="95"/>
      <c r="G25" s="95"/>
      <c r="H25" s="95"/>
      <c r="I25" s="95"/>
    </row>
    <row r="26" spans="1:9" x14ac:dyDescent="0.4">
      <c r="A26" s="95"/>
      <c r="B26" s="95"/>
      <c r="C26" s="95"/>
      <c r="D26" s="95"/>
      <c r="E26" s="95"/>
      <c r="F26" s="95"/>
      <c r="G26" s="95"/>
      <c r="H26" s="95"/>
      <c r="I26" s="95"/>
    </row>
    <row r="27" spans="1:9" x14ac:dyDescent="0.4">
      <c r="A27" s="95"/>
      <c r="B27" s="95"/>
      <c r="C27" s="95"/>
      <c r="D27" s="95"/>
      <c r="E27" s="95"/>
      <c r="F27" s="95"/>
      <c r="G27" s="95"/>
      <c r="H27" s="95"/>
      <c r="I27" s="95"/>
    </row>
    <row r="28" spans="1:9" x14ac:dyDescent="0.4">
      <c r="A28" s="95"/>
      <c r="B28" s="95"/>
      <c r="C28" s="95"/>
      <c r="D28" s="95"/>
      <c r="E28" s="95"/>
      <c r="F28" s="95"/>
      <c r="G28" s="95"/>
      <c r="H28" s="95"/>
      <c r="I28" s="95"/>
    </row>
    <row r="29" spans="1:9" x14ac:dyDescent="0.4">
      <c r="A29" s="95"/>
      <c r="B29" s="95"/>
      <c r="C29" s="95"/>
      <c r="D29" s="95"/>
      <c r="E29" s="95"/>
      <c r="F29" s="95"/>
      <c r="G29" s="95"/>
      <c r="H29" s="95"/>
      <c r="I29" s="95"/>
    </row>
    <row r="30" spans="1:9" x14ac:dyDescent="0.4">
      <c r="A30" s="95"/>
      <c r="B30" s="95"/>
      <c r="C30" s="95"/>
      <c r="D30" s="95"/>
      <c r="E30" s="95"/>
      <c r="F30" s="95"/>
      <c r="G30" s="95"/>
      <c r="H30" s="95"/>
      <c r="I30" s="95"/>
    </row>
    <row r="31" spans="1:9" x14ac:dyDescent="0.4">
      <c r="A31" s="95"/>
      <c r="B31" s="95"/>
      <c r="C31" s="95"/>
      <c r="D31" s="95"/>
      <c r="E31" s="95"/>
      <c r="F31" s="95"/>
      <c r="G31" s="95"/>
      <c r="H31" s="95"/>
      <c r="I31" s="95"/>
    </row>
    <row r="32" spans="1:9" x14ac:dyDescent="0.4">
      <c r="A32" s="95"/>
      <c r="B32" s="95"/>
      <c r="C32" s="95"/>
      <c r="D32" s="95"/>
      <c r="E32" s="95"/>
      <c r="F32" s="95"/>
      <c r="G32" s="95"/>
      <c r="H32" s="95"/>
      <c r="I32" s="95"/>
    </row>
    <row r="33" spans="1:9" x14ac:dyDescent="0.4">
      <c r="A33" s="95"/>
      <c r="B33" s="95"/>
      <c r="C33" s="95"/>
      <c r="D33" s="95"/>
      <c r="E33" s="95"/>
      <c r="F33" s="95"/>
      <c r="G33" s="95"/>
      <c r="H33" s="95"/>
      <c r="I33" s="95"/>
    </row>
    <row r="34" spans="1:9" x14ac:dyDescent="0.4">
      <c r="A34" s="95"/>
      <c r="B34" s="95"/>
      <c r="C34" s="95"/>
      <c r="D34" s="95"/>
      <c r="E34" s="95"/>
      <c r="F34" s="95"/>
      <c r="G34" s="95"/>
      <c r="H34" s="95"/>
      <c r="I34" s="95"/>
    </row>
    <row r="35" spans="1:9" x14ac:dyDescent="0.4">
      <c r="A35" s="95"/>
      <c r="B35" s="95"/>
      <c r="C35" s="95"/>
      <c r="D35" s="95"/>
      <c r="E35" s="95"/>
      <c r="F35" s="95"/>
      <c r="G35" s="95"/>
      <c r="H35" s="95"/>
      <c r="I35" s="95"/>
    </row>
    <row r="36" spans="1:9" x14ac:dyDescent="0.4">
      <c r="A36" s="95"/>
      <c r="B36" s="95"/>
      <c r="C36" s="95"/>
      <c r="D36" s="95"/>
      <c r="E36" s="95"/>
      <c r="F36" s="95"/>
      <c r="G36" s="95"/>
      <c r="H36" s="95"/>
      <c r="I36" s="95"/>
    </row>
    <row r="37" spans="1:9" x14ac:dyDescent="0.4">
      <c r="A37" s="95"/>
      <c r="B37" s="95"/>
      <c r="C37" s="95"/>
      <c r="D37" s="95"/>
      <c r="E37" s="95"/>
      <c r="F37" s="95"/>
      <c r="G37" s="95"/>
      <c r="H37" s="95"/>
      <c r="I37" s="95"/>
    </row>
    <row r="38" spans="1:9" x14ac:dyDescent="0.4">
      <c r="A38" s="95"/>
      <c r="B38" s="95"/>
      <c r="C38" s="95"/>
      <c r="D38" s="95"/>
      <c r="E38" s="95"/>
      <c r="F38" s="95"/>
      <c r="G38" s="95"/>
      <c r="H38" s="95"/>
      <c r="I38" s="95"/>
    </row>
    <row r="39" spans="1:9" x14ac:dyDescent="0.4">
      <c r="A39" s="95"/>
      <c r="B39" s="95"/>
      <c r="C39" s="95"/>
      <c r="D39" s="95"/>
      <c r="E39" s="95"/>
      <c r="F39" s="95"/>
      <c r="G39" s="95"/>
      <c r="H39" s="95"/>
      <c r="I39" s="95"/>
    </row>
    <row r="40" spans="1:9" x14ac:dyDescent="0.4">
      <c r="A40" s="95"/>
      <c r="B40" s="95"/>
      <c r="C40" s="95"/>
      <c r="D40" s="95"/>
      <c r="E40" s="95"/>
      <c r="F40" s="95"/>
      <c r="G40" s="95"/>
      <c r="H40" s="95"/>
      <c r="I40" s="95"/>
    </row>
    <row r="41" spans="1:9" x14ac:dyDescent="0.4">
      <c r="A41" s="95"/>
      <c r="B41" s="95"/>
      <c r="C41" s="95"/>
      <c r="D41" s="95"/>
      <c r="E41" s="95"/>
      <c r="F41" s="95"/>
      <c r="G41" s="95"/>
      <c r="H41" s="95"/>
      <c r="I41" s="95"/>
    </row>
    <row r="42" spans="1:9" x14ac:dyDescent="0.4">
      <c r="A42" s="95"/>
      <c r="B42" s="95"/>
      <c r="C42" s="95"/>
      <c r="D42" s="95"/>
      <c r="E42" s="95"/>
      <c r="F42" s="95"/>
      <c r="G42" s="95"/>
      <c r="H42" s="95"/>
      <c r="I42" s="95"/>
    </row>
    <row r="43" spans="1:9" x14ac:dyDescent="0.4">
      <c r="A43" s="95"/>
      <c r="B43" s="95"/>
      <c r="C43" s="95"/>
      <c r="D43" s="95"/>
      <c r="E43" s="95"/>
      <c r="F43" s="95"/>
      <c r="G43" s="95"/>
      <c r="H43" s="95"/>
      <c r="I43" s="95"/>
    </row>
    <row r="44" spans="1:9" x14ac:dyDescent="0.4">
      <c r="A44" s="95"/>
      <c r="B44" s="95"/>
      <c r="C44" s="95"/>
      <c r="D44" s="95"/>
      <c r="E44" s="95"/>
      <c r="F44" s="95"/>
      <c r="G44" s="95"/>
      <c r="H44" s="95"/>
      <c r="I44" s="95"/>
    </row>
    <row r="45" spans="1:9" x14ac:dyDescent="0.4">
      <c r="A45" s="95"/>
      <c r="B45" s="95"/>
      <c r="C45" s="95"/>
      <c r="D45" s="95"/>
      <c r="E45" s="95"/>
      <c r="F45" s="95"/>
      <c r="G45" s="95"/>
      <c r="H45" s="95"/>
      <c r="I45" s="95"/>
    </row>
    <row r="46" spans="1:9" x14ac:dyDescent="0.4">
      <c r="A46" s="95"/>
      <c r="B46" s="95"/>
      <c r="C46" s="95"/>
      <c r="D46" s="95"/>
      <c r="E46" s="95"/>
      <c r="F46" s="95"/>
      <c r="G46" s="95"/>
      <c r="H46" s="95"/>
      <c r="I46" s="95"/>
    </row>
    <row r="47" spans="1:9" x14ac:dyDescent="0.4">
      <c r="A47" s="95"/>
      <c r="B47" s="95"/>
      <c r="C47" s="95"/>
      <c r="D47" s="95"/>
      <c r="E47" s="95"/>
      <c r="F47" s="95"/>
      <c r="G47" s="95"/>
      <c r="H47" s="95"/>
      <c r="I47" s="95"/>
    </row>
    <row r="48" spans="1:9" x14ac:dyDescent="0.4">
      <c r="A48" s="95"/>
      <c r="B48" s="95"/>
      <c r="C48" s="95"/>
      <c r="D48" s="95"/>
      <c r="E48" s="95"/>
      <c r="F48" s="95"/>
      <c r="G48" s="95"/>
      <c r="H48" s="95"/>
      <c r="I48" s="95"/>
    </row>
    <row r="49" spans="1:9" x14ac:dyDescent="0.4">
      <c r="A49" s="95"/>
      <c r="B49" s="95"/>
      <c r="C49" s="95"/>
      <c r="D49" s="95"/>
      <c r="E49" s="95"/>
      <c r="F49" s="95"/>
      <c r="G49" s="95"/>
      <c r="H49" s="95"/>
      <c r="I49" s="95"/>
    </row>
    <row r="50" spans="1:9" x14ac:dyDescent="0.4">
      <c r="A50" s="95"/>
      <c r="B50" s="95"/>
      <c r="C50" s="95"/>
      <c r="D50" s="95"/>
      <c r="E50" s="95"/>
      <c r="F50" s="95"/>
      <c r="G50" s="95"/>
      <c r="H50" s="95"/>
      <c r="I50" s="95"/>
    </row>
    <row r="51" spans="1:9" x14ac:dyDescent="0.4">
      <c r="A51" s="96" t="s">
        <v>256</v>
      </c>
      <c r="B51" s="96"/>
      <c r="C51" s="96"/>
      <c r="D51" s="96"/>
      <c r="E51" s="96"/>
      <c r="F51" s="95"/>
      <c r="G51" s="95"/>
      <c r="H51" s="95"/>
      <c r="I51" s="95"/>
    </row>
    <row r="52" spans="1:9" x14ac:dyDescent="0.4">
      <c r="A52" s="96" t="s">
        <v>257</v>
      </c>
      <c r="B52" s="96"/>
      <c r="C52" s="96"/>
      <c r="D52" s="96"/>
      <c r="E52" s="96"/>
      <c r="F52" s="95"/>
      <c r="G52" s="95"/>
      <c r="H52" s="95"/>
      <c r="I52" s="95"/>
    </row>
    <row r="53" spans="1:9" x14ac:dyDescent="0.4">
      <c r="A53" s="80" t="s">
        <v>258</v>
      </c>
      <c r="B53" s="95"/>
      <c r="C53" s="95"/>
      <c r="D53" s="95"/>
      <c r="E53" s="95"/>
      <c r="F53" s="95"/>
      <c r="G53" s="95"/>
      <c r="H53" s="95"/>
      <c r="I53" s="95"/>
    </row>
    <row r="54" spans="1:9" x14ac:dyDescent="0.4">
      <c r="A54" s="95"/>
      <c r="B54" s="95"/>
      <c r="C54" s="95"/>
      <c r="D54" s="95"/>
      <c r="E54" s="95"/>
      <c r="F54" s="95"/>
      <c r="G54" s="95"/>
      <c r="H54" s="95"/>
      <c r="I54" s="95"/>
    </row>
    <row r="55" spans="1:9" x14ac:dyDescent="0.4">
      <c r="A55" s="95"/>
      <c r="B55" s="95"/>
      <c r="C55" s="95"/>
      <c r="D55" s="95"/>
      <c r="E55" s="95"/>
      <c r="F55" s="95"/>
      <c r="G55" s="95"/>
      <c r="H55" s="95"/>
      <c r="I55" s="95"/>
    </row>
  </sheetData>
  <sheetProtection algorithmName="SHA-512" hashValue="3jVaKK6uLlbV5xj8zswR2vqZV3UwqlKGDBP/AN7xO1Is9IJ+VuHvz3PxsXk8+t4AhX1NavmAQFhRFuRUJMthjg==" saltValue="qZQMKZl9cN+Dc5+fG1p0NA==" spinCount="100000" sheet="1" objects="1" scenarios="1"/>
  <hyperlinks>
    <hyperlink ref="A53" r:id="rId1" xr:uid="{1ECC03CD-0040-4543-A9EF-535F28144C71}"/>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tabSelected="1" workbookViewId="0">
      <selection activeCell="B2" sqref="B2"/>
    </sheetView>
  </sheetViews>
  <sheetFormatPr baseColWidth="10" defaultColWidth="11.42578125" defaultRowHeight="13.9" x14ac:dyDescent="0.4"/>
  <cols>
    <col min="1" max="1" width="25.140625" style="35" bestFit="1" customWidth="1"/>
    <col min="2" max="2" width="39" style="35" customWidth="1"/>
    <col min="3" max="16384" width="11.42578125" style="35"/>
  </cols>
  <sheetData>
    <row r="1" spans="1:7" ht="20.100000000000001" customHeight="1" x14ac:dyDescent="0.4">
      <c r="A1" s="42" t="s">
        <v>53</v>
      </c>
      <c r="C1" s="41" t="s">
        <v>54</v>
      </c>
    </row>
    <row r="2" spans="1:7" ht="20.100000000000001" customHeight="1" x14ac:dyDescent="0.4">
      <c r="A2" s="35" t="s">
        <v>55</v>
      </c>
      <c r="B2" s="40"/>
      <c r="C2" s="35" t="s">
        <v>55</v>
      </c>
    </row>
    <row r="3" spans="1:7" ht="20.100000000000001" customHeight="1" x14ac:dyDescent="0.4">
      <c r="A3" s="35" t="s">
        <v>56</v>
      </c>
      <c r="B3" s="37"/>
      <c r="C3" s="35" t="s">
        <v>57</v>
      </c>
    </row>
    <row r="4" spans="1:7" ht="20.100000000000001" customHeight="1" x14ac:dyDescent="0.4">
      <c r="A4" s="35" t="s">
        <v>58</v>
      </c>
      <c r="B4" s="40"/>
      <c r="C4" s="35" t="s">
        <v>59</v>
      </c>
    </row>
    <row r="5" spans="1:7" ht="9.9499999999999993" customHeight="1" x14ac:dyDescent="0.4"/>
    <row r="6" spans="1:7" ht="60" customHeight="1" x14ac:dyDescent="0.4">
      <c r="A6" s="133" t="s">
        <v>259</v>
      </c>
      <c r="B6" s="134"/>
      <c r="C6" s="134"/>
      <c r="D6" s="134"/>
      <c r="E6" s="134"/>
      <c r="F6" s="134"/>
      <c r="G6" s="134"/>
    </row>
    <row r="7" spans="1:7" ht="15" customHeight="1" x14ac:dyDescent="0.4">
      <c r="A7" s="97"/>
      <c r="B7" s="97"/>
      <c r="C7" s="97"/>
      <c r="D7" s="97"/>
      <c r="E7" s="97"/>
      <c r="F7" s="97"/>
      <c r="G7" s="97"/>
    </row>
    <row r="8" spans="1:7" ht="60" customHeight="1" x14ac:dyDescent="0.4">
      <c r="A8" s="133" t="s">
        <v>260</v>
      </c>
      <c r="B8" s="134"/>
      <c r="C8" s="134"/>
      <c r="D8" s="134"/>
      <c r="E8" s="134"/>
      <c r="F8" s="134"/>
      <c r="G8" s="134"/>
    </row>
    <row r="9" spans="1:7" ht="9.9499999999999993" customHeight="1" x14ac:dyDescent="0.4">
      <c r="A9" s="98"/>
      <c r="B9" s="99"/>
      <c r="C9" s="99"/>
      <c r="D9" s="99"/>
      <c r="E9" s="99"/>
      <c r="F9" s="99"/>
      <c r="G9" s="99"/>
    </row>
    <row r="10" spans="1:7" ht="45" customHeight="1" x14ac:dyDescent="0.4">
      <c r="A10" s="130" t="s">
        <v>261</v>
      </c>
      <c r="B10" s="130"/>
      <c r="C10" s="130"/>
      <c r="D10" s="130"/>
      <c r="E10" s="130"/>
      <c r="F10" s="130"/>
      <c r="G10" s="130"/>
    </row>
    <row r="11" spans="1:7" ht="75" customHeight="1" x14ac:dyDescent="0.4">
      <c r="A11" s="135" t="s">
        <v>262</v>
      </c>
      <c r="B11" s="135"/>
      <c r="C11" s="135"/>
      <c r="D11" s="135"/>
      <c r="E11" s="135"/>
      <c r="F11" s="135"/>
      <c r="G11" s="135"/>
    </row>
    <row r="12" spans="1:7" ht="45" customHeight="1" x14ac:dyDescent="0.4">
      <c r="A12" s="130" t="s">
        <v>98</v>
      </c>
      <c r="B12" s="130"/>
      <c r="C12" s="131" t="s">
        <v>97</v>
      </c>
      <c r="D12" s="131"/>
      <c r="E12" s="131"/>
      <c r="F12" s="131"/>
      <c r="G12" s="100"/>
    </row>
    <row r="13" spans="1:7" ht="9.9499999999999993" customHeight="1" x14ac:dyDescent="0.4">
      <c r="A13" s="39"/>
      <c r="B13" s="39"/>
      <c r="C13" s="38"/>
      <c r="D13" s="38"/>
      <c r="E13" s="38"/>
      <c r="F13" s="38"/>
      <c r="G13" s="38"/>
    </row>
    <row r="14" spans="1:7" ht="9.9499999999999993" customHeight="1" x14ac:dyDescent="0.4"/>
    <row r="15" spans="1:7" x14ac:dyDescent="0.4">
      <c r="A15" s="35" t="s">
        <v>60</v>
      </c>
      <c r="B15" s="37"/>
      <c r="C15" s="132" t="s">
        <v>86</v>
      </c>
      <c r="D15" s="132"/>
      <c r="E15" s="132"/>
    </row>
    <row r="16" spans="1:7" x14ac:dyDescent="0.4">
      <c r="A16" s="35" t="s">
        <v>61</v>
      </c>
      <c r="B16" s="36" t="str">
        <f>IF(ISBLANK(B15),"",IF(B3=B15,"Kontrolle erfolgreich - check ok","FEHLER - ERROR"))</f>
        <v/>
      </c>
      <c r="C16" s="35" t="s">
        <v>87</v>
      </c>
    </row>
    <row r="17" spans="2:2" x14ac:dyDescent="0.4">
      <c r="B17" s="36" t="str">
        <f>IF(ISBLANK(B15),"",IF(ISERROR(FIND("@",B15,1)),"keine gültige eMail-Adresse",IF((VALUE(FIND("@",B15,1))&gt;1),"","keine gültige eMail-Adresse!")))</f>
        <v/>
      </c>
    </row>
    <row r="18" spans="2:2" x14ac:dyDescent="0.4">
      <c r="B18" s="36" t="str">
        <f>IF(ISBLANK(B15),"",IF(ISERROR(FIND("@",B15,1)),"no valid eMail-adress",IF((VALUE(FIND("@",B15,1))&gt;1),"","no valid eMail-address!")))</f>
        <v/>
      </c>
    </row>
    <row r="19" spans="2:2" x14ac:dyDescent="0.4">
      <c r="B19" s="35" t="str">
        <f>IF(ISBLANK(B15),"",IF(ISERROR(FIND("; ",B15,1)),"",IF((VALUE(FIND("; ",B15,1))&gt;8),"","Achtung - die zweite eMail-Adresse wurde nicht korrekt eingegeben")))</f>
        <v/>
      </c>
    </row>
  </sheetData>
  <sheetProtection algorithmName="SHA-512" hashValue="Lewrz1zPuFlpp+retoGTlf2DbbtqAK+tKkKYD7OmlTfUP7oHLjgSmkMJEkrBV1ai7bp2SL5Q+4+rn5CzN0guZA==" saltValue="cfIUn0vK5oXp28LVsnoLz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74" t="s">
        <v>221</v>
      </c>
      <c r="D3" t="s">
        <v>16</v>
      </c>
    </row>
    <row r="4" spans="1:7" x14ac:dyDescent="0.4">
      <c r="A4" t="s">
        <v>12</v>
      </c>
      <c r="B4" s="3">
        <f>YEAR(Ergebnisse!B5)</f>
        <v>2026</v>
      </c>
      <c r="D4" s="4">
        <v>2</v>
      </c>
    </row>
    <row r="5" spans="1:7" x14ac:dyDescent="0.4">
      <c r="A5" t="s">
        <v>13</v>
      </c>
      <c r="B5" s="3" t="str">
        <f>D8</f>
        <v>N</v>
      </c>
      <c r="D5" t="str">
        <f>IF(D4=2,"N","J")</f>
        <v>N</v>
      </c>
      <c r="F5">
        <v>1</v>
      </c>
      <c r="G5" s="29" t="s">
        <v>90</v>
      </c>
    </row>
    <row r="6" spans="1:7" x14ac:dyDescent="0.4">
      <c r="A6" t="s">
        <v>37</v>
      </c>
      <c r="B6" s="3">
        <f>Ergebnisse!G3</f>
        <v>1</v>
      </c>
      <c r="F6">
        <v>2</v>
      </c>
      <c r="G6" s="29" t="s">
        <v>91</v>
      </c>
    </row>
    <row r="7" spans="1:7" x14ac:dyDescent="0.4">
      <c r="A7" t="s">
        <v>38</v>
      </c>
      <c r="B7" s="23">
        <f>Ergebnisse!B5</f>
        <v>46278</v>
      </c>
    </row>
    <row r="8" spans="1:7" x14ac:dyDescent="0.4">
      <c r="A8" t="s">
        <v>14</v>
      </c>
      <c r="B8" s="3">
        <v>11</v>
      </c>
      <c r="D8" t="str">
        <f>LEFT(D5,1)</f>
        <v>N</v>
      </c>
    </row>
    <row r="9" spans="1:7" x14ac:dyDescent="0.4">
      <c r="A9" t="s">
        <v>15</v>
      </c>
      <c r="B9" s="3">
        <v>2</v>
      </c>
    </row>
    <row r="10" spans="1:7" x14ac:dyDescent="0.4">
      <c r="A10" t="s">
        <v>263</v>
      </c>
      <c r="B10" s="101">
        <f>Kontakt!B2</f>
        <v>0</v>
      </c>
    </row>
    <row r="11" spans="1:7" x14ac:dyDescent="0.4">
      <c r="A11" t="s">
        <v>264</v>
      </c>
      <c r="B11" s="3">
        <f>IF(Kontakt!B3=Kontakt!B15,Kontakt!B3,0)</f>
        <v>0</v>
      </c>
    </row>
    <row r="12" spans="1:7" x14ac:dyDescent="0.4">
      <c r="A12" s="29" t="s">
        <v>265</v>
      </c>
      <c r="B12" s="3">
        <v>1</v>
      </c>
    </row>
    <row r="13" spans="1:7" x14ac:dyDescent="0.4">
      <c r="A13" t="s">
        <v>19</v>
      </c>
      <c r="B13" s="2" t="str">
        <f>Ergebnisse!A22</f>
        <v>Fett</v>
      </c>
      <c r="C13" s="2" t="str">
        <f>Ergebnisse!B22</f>
        <v>g/100 g Probe</v>
      </c>
    </row>
    <row r="14" spans="1:7" x14ac:dyDescent="0.4">
      <c r="A14" t="s">
        <v>20</v>
      </c>
      <c r="B14" s="2" t="str">
        <f>Ergebnisse!A23</f>
        <v>gesättigte Fettsäuren</v>
      </c>
      <c r="C14" s="2" t="str">
        <f>Ergebnisse!B23</f>
        <v>g/100 g Fett</v>
      </c>
    </row>
    <row r="15" spans="1:7" x14ac:dyDescent="0.4">
      <c r="A15" t="s">
        <v>21</v>
      </c>
      <c r="B15" s="2" t="str">
        <f>Ergebnisse!A24</f>
        <v>Einfach ungesättigte Fettsäuren</v>
      </c>
      <c r="C15" s="2" t="str">
        <f>Ergebnisse!B24</f>
        <v>g/100 g Fett</v>
      </c>
    </row>
    <row r="16" spans="1:7" x14ac:dyDescent="0.4">
      <c r="A16" t="s">
        <v>28</v>
      </c>
      <c r="B16" s="2" t="str">
        <f>Ergebnisse!A25</f>
        <v>Mehrfach ungesättige Fettsäuren</v>
      </c>
      <c r="C16" s="2" t="str">
        <f>Ergebnisse!B25</f>
        <v>g/100 g Fett</v>
      </c>
    </row>
    <row r="17" spans="1:3" x14ac:dyDescent="0.4">
      <c r="A17" t="s">
        <v>29</v>
      </c>
      <c r="B17" s="2" t="str">
        <f>Ergebnisse!A26</f>
        <v>Zucker, gesamt</v>
      </c>
      <c r="C17" s="2" t="str">
        <f>Ergebnisse!B26</f>
        <v>g/100 g Probe</v>
      </c>
    </row>
    <row r="18" spans="1:3" x14ac:dyDescent="0.4">
      <c r="A18" t="s">
        <v>30</v>
      </c>
      <c r="B18" s="2" t="str">
        <f>Ergebnisse!A27</f>
        <v>Saccharose, wasserfrei</v>
      </c>
      <c r="C18" s="2" t="str">
        <f>Ergebnisse!B27</f>
        <v>g/100 g Probe</v>
      </c>
    </row>
    <row r="19" spans="1:3" x14ac:dyDescent="0.4">
      <c r="A19" t="s">
        <v>72</v>
      </c>
      <c r="B19" s="2" t="str">
        <f>Ergebnisse!A28</f>
        <v>Glucose, wasserfrei</v>
      </c>
      <c r="C19" s="2" t="str">
        <f>Ergebnisse!B28</f>
        <v>g/100 g Probe</v>
      </c>
    </row>
    <row r="20" spans="1:3" x14ac:dyDescent="0.4">
      <c r="A20" t="s">
        <v>73</v>
      </c>
      <c r="B20" s="2" t="str">
        <f>Ergebnisse!A29</f>
        <v>Fructose, wasserfrei</v>
      </c>
      <c r="C20" s="2" t="str">
        <f>Ergebnisse!B29</f>
        <v>g/100 g Probe</v>
      </c>
    </row>
    <row r="21" spans="1:3" x14ac:dyDescent="0.4">
      <c r="A21" t="s">
        <v>95</v>
      </c>
      <c r="B21" s="2" t="str">
        <f>Ergebnisse!A30</f>
        <v>Lactose, wasserfrei</v>
      </c>
      <c r="C21" s="2" t="str">
        <f>Ergebnisse!B30</f>
        <v>g/100 g Probe</v>
      </c>
    </row>
    <row r="22" spans="1:3" x14ac:dyDescent="0.4">
      <c r="A22" t="s">
        <v>96</v>
      </c>
      <c r="B22" s="2" t="str">
        <f>Ergebnisse!A31</f>
        <v>Kohlenhydrate, gesamt</v>
      </c>
      <c r="C22" s="2" t="str">
        <f>Ergebnisse!B31</f>
        <v>g/100 g Probe</v>
      </c>
    </row>
    <row r="23" spans="1:3" x14ac:dyDescent="0.4">
      <c r="A23" t="s">
        <v>211</v>
      </c>
      <c r="B23" s="2" t="str">
        <f>Ergebnisse!A34</f>
        <v>Stärke</v>
      </c>
      <c r="C23" s="2" t="str">
        <f>Ergebnisse!B32</f>
        <v>g/100 g Probe</v>
      </c>
    </row>
  </sheetData>
  <sheetProtection algorithmName="SHA-512" hashValue="+5UB65fZpDGpR9Inb9QmpbkR0GfSCj6XYMpXku3yoMvjOIrRVkISWp8LrdUqU5oGXjHQUaiOTlNER+SM/6rKcw==" saltValue="w4gu3//Hm0sasm8hcDQVt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StärkeVerfahren</vt:lpstr>
      <vt:lpstr>Fett</vt:lpstr>
      <vt:lpstr>Fett_gesaettigt</vt:lpstr>
      <vt:lpstr>Zucker</vt:lpstr>
      <vt:lpstr>SacGluFru</vt:lpstr>
      <vt:lpstr>Lactose</vt:lpstr>
      <vt:lpstr>Kohlenhydrate</vt:lpstr>
      <vt:lpstr>Staerke-enz</vt:lpstr>
      <vt:lpstr>Staerke-pol</vt:lpstr>
      <vt:lpstr>Staerke-Red</vt:lpstr>
      <vt:lpstr>Staerke-Sons</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2015-10-10T07:53:44Z</cp:lastPrinted>
  <dcterms:created xsi:type="dcterms:W3CDTF">2005-02-14T18:41:01Z</dcterms:created>
  <dcterms:modified xsi:type="dcterms:W3CDTF">2026-06-28T15:42:51Z</dcterms:modified>
</cp:coreProperties>
</file>