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008D1BE4-0F88-4218-9775-7B99F7F1A967}" xr6:coauthVersionLast="47" xr6:coauthVersionMax="47" xr10:uidLastSave="{00000000-0000-0000-0000-000000000000}"/>
  <workbookProtection workbookAlgorithmName="SHA-512" workbookHashValue="prrT2q1mORXyzcNCzSQmccPN7cTkGZNoh3fEECt1/+ZI6qssaUjaJ0KcsCW+8kobGy0P7wwhVO/wCKXsToIfVw==" workbookSaltValue="k+G8GaDCO8yVnljFc2UVMg==" workbookSpinCount="100000" lockStructure="1"/>
  <bookViews>
    <workbookView xWindow="-98" yWindow="-98" windowWidth="28996" windowHeight="15675" firstSheet="1" activeTab="7" xr2:uid="{00000000-000D-0000-FFFF-FFFF00000000}"/>
  </bookViews>
  <sheets>
    <sheet name="Significance" sheetId="57" r:id="rId1"/>
    <sheet name="Reporting" sheetId="58" r:id="rId2"/>
    <sheet name="Auswertung" sheetId="60" r:id="rId3"/>
    <sheet name="Datenübernahme" sheetId="61" r:id="rId4"/>
    <sheet name="Signifikanz" sheetId="62" r:id="rId5"/>
    <sheet name="Ausfüllhinweise" sheetId="63" r:id="rId6"/>
    <sheet name="Kurzanleitung" sheetId="64" r:id="rId7"/>
    <sheet name="Kontakt" sheetId="49" r:id="rId8"/>
    <sheet name="Teilnehmerdaten" sheetId="17" state="hidden" r:id="rId9"/>
    <sheet name="Ergebnisse" sheetId="5" r:id="rId10"/>
    <sheet name="Mitteilungen" sheetId="15" r:id="rId11"/>
    <sheet name="Ammoniumchlorid" sheetId="21" state="hidden" r:id="rId12"/>
    <sheet name="Glycyrrhizinsäure" sheetId="18" state="hidden" r:id="rId13"/>
    <sheet name="Sorbit" sheetId="23" state="hidden" r:id="rId14"/>
    <sheet name="GluFruSac" sheetId="65"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9">Ergebnisse!$A$1:$H$43</definedName>
    <definedName name="_xlnm.Print_Area" localSheetId="4">Signifikanz!$A$1:$C$10</definedName>
    <definedName name="Elemente">[1]Parameter2!$B$3:$B$18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Ammoniumchlorid!$B$3:$B$9</definedName>
    <definedName name="Parameter2alt" localSheetId="5">#REF!</definedName>
    <definedName name="Parameter2alt" localSheetId="6">#REF!</definedName>
    <definedName name="Parameter2alt">#REF!</definedName>
    <definedName name="test" localSheetId="5">[2]Parameter2!$B$3:$B$18</definedName>
    <definedName name="test" localSheetId="2">[3]Parameter2!$B$3:$B$18</definedName>
    <definedName name="test" localSheetId="14">[8]Parameter2!$B$3:$B$18</definedName>
    <definedName name="test" localSheetId="6">[7]Parameter2!$B$3:$B$18</definedName>
    <definedName name="test" localSheetId="1">[1]Parameter2!$B$3:$B$18</definedName>
    <definedName name="test">[2]Parameter2!$B$3:$B$18</definedName>
    <definedName name="test1" localSheetId="5">[4]Parameter2!$B$3:$B$18</definedName>
    <definedName name="test1" localSheetId="6">[4]Parameter2!$B$3:$B$18</definedName>
    <definedName name="test1">[5]Parameter2!$B$3:$B$18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17" l="1"/>
  <c r="C15" i="17"/>
  <c r="B16" i="17"/>
  <c r="C16" i="17"/>
  <c r="B17" i="17"/>
  <c r="C17" i="17"/>
  <c r="I38" i="5"/>
  <c r="A39" i="5" s="1"/>
  <c r="H25" i="5"/>
  <c r="H24" i="5"/>
  <c r="H23" i="5"/>
  <c r="F25" i="5"/>
  <c r="I42" i="5" s="1"/>
  <c r="F24" i="5"/>
  <c r="I40" i="5" s="1"/>
  <c r="A41" i="5" s="1"/>
  <c r="F23" i="5"/>
  <c r="C1" i="65"/>
  <c r="A43" i="5" l="1"/>
  <c r="A15" i="5" l="1"/>
  <c r="B11" i="17" l="1"/>
  <c r="B10" i="17"/>
  <c r="A14" i="5"/>
  <c r="E5" i="5"/>
  <c r="E4" i="5"/>
  <c r="B4" i="17" l="1"/>
  <c r="B7" i="17"/>
  <c r="C14" i="17"/>
  <c r="C13" i="17"/>
  <c r="B14" i="17"/>
  <c r="B13" i="17"/>
  <c r="F21" i="5"/>
  <c r="I28" i="5" s="1"/>
  <c r="F22" i="5"/>
  <c r="I30" i="5" s="1"/>
  <c r="A31" i="5" s="1"/>
  <c r="I32" i="5"/>
  <c r="A33" i="5" s="1"/>
  <c r="I34" i="5"/>
  <c r="I36" i="5"/>
  <c r="C1" i="21"/>
  <c r="H21" i="5" s="1"/>
  <c r="C1" i="23"/>
  <c r="B16" i="49"/>
  <c r="B17" i="49"/>
  <c r="B18" i="49"/>
  <c r="B19" i="49"/>
  <c r="H1" i="15"/>
  <c r="B1" i="17"/>
  <c r="B2" i="17"/>
  <c r="D5" i="17"/>
  <c r="D8" i="17" s="1"/>
  <c r="B5" i="17" s="1"/>
  <c r="B6" i="17"/>
  <c r="C1" i="18"/>
  <c r="H22" i="5"/>
  <c r="A29" i="5" l="1"/>
  <c r="A37" i="5"/>
  <c r="A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FAAC55DC-F136-4B32-BF0C-80401987EBA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64A403CB-4F16-475A-B6C4-B9C3A8CED1E5}">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585483EC-35B2-48B6-A79C-A8F8975C17C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b/>
            <sz val="8"/>
            <color indexed="81"/>
            <rFont val="Tahoma"/>
            <family val="2"/>
          </rPr>
          <t>LVU:</t>
        </r>
        <r>
          <rPr>
            <sz val="8"/>
            <color indexed="81"/>
            <rFont val="Tahoma"/>
            <family val="2"/>
          </rPr>
          <t xml:space="preserve">
Falls Sie eine aktualisierte Datei einsenden, muss diese Datei alle Einträge enthalten, die bei der Auswertung berücksichtigt werden sollen. Darüber hinaus muss diese Datei als Aktualisierung gekennzeichnet sein.
Bitte beachten Sie, dass die ursprünglich von Ihnen gesendeten Daten durch die Aktualiserung vollständig gelöscht werden.</t>
        </r>
      </text>
    </comment>
  </commentList>
</comments>
</file>

<file path=xl/sharedStrings.xml><?xml version="1.0" encoding="utf-8"?>
<sst xmlns="http://schemas.openxmlformats.org/spreadsheetml/2006/main" count="190" uniqueCount="162">
  <si>
    <t>Ergebnisdatenblatt</t>
  </si>
  <si>
    <t>Einheit</t>
  </si>
  <si>
    <t>Kunden-Nr.</t>
  </si>
  <si>
    <t>Postleitzahl</t>
  </si>
  <si>
    <t>ergebnisse@lvus.de</t>
  </si>
  <si>
    <t>Sonstiges</t>
  </si>
  <si>
    <t>Analysen-
gang 1</t>
  </si>
  <si>
    <t>Analysen-
gang 2</t>
  </si>
  <si>
    <t>Verfahren /
Literatur</t>
  </si>
  <si>
    <t>Beschreibung der verwendeten Analysenverfahren</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</si>
  <si>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</si>
  <si>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</si>
  <si>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</si>
  <si>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</si>
  <si>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</si>
  <si>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</si>
  <si>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</si>
  <si>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</si>
  <si>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</si>
  <si>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</si>
  <si>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</si>
  <si>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</si>
  <si>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</si>
  <si>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</si>
  <si>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</si>
  <si>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</si>
  <si>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</si>
  <si>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</si>
  <si>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g/100 g</t>
  </si>
  <si>
    <t>Annahmeschluss:</t>
  </si>
  <si>
    <t>Tabelle wurde bereits einmal gesendet, es handelt sich um eine Aktualisierung:</t>
  </si>
  <si>
    <t>Methode</t>
  </si>
  <si>
    <t>Bezeichnung des Analysenverfahrens</t>
  </si>
  <si>
    <t>Modifikation</t>
  </si>
  <si>
    <t>x</t>
  </si>
  <si>
    <t>Beispielhafter Wert [mg/kg]</t>
  </si>
  <si>
    <t>Teilnahmen</t>
  </si>
  <si>
    <t>Deadline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</si>
  <si>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</si>
  <si>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</si>
  <si>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</si>
  <si>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</si>
  <si>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</si>
  <si>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</si>
  <si>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</si>
  <si>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</si>
  <si>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</si>
  <si>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</si>
  <si>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</si>
  <si>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</si>
  <si>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</si>
  <si>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</si>
  <si>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</si>
  <si>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</si>
  <si>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</si>
  <si>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</si>
  <si>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</si>
  <si>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</si>
  <si>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</si>
  <si>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</si>
  <si>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</si>
  <si>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</si>
  <si>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</si>
  <si>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</si>
  <si>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</si>
  <si>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</si>
  <si>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</si>
  <si>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Signifikante
Stellen</t>
  </si>
  <si>
    <t>Sollte ein Inhaltsstoff nicht bestimmbar sein, so teilen Sie uns bitte den Wert Ihrer Bestimmungsgrenze mit vorangestelltem "&lt; “ mit.
In cases you will not detect a parameter, report your limit of quantification with "&lt; " in front of the value.</t>
  </si>
  <si>
    <t>Sonstige</t>
  </si>
  <si>
    <t>check of the e-Mail address</t>
  </si>
  <si>
    <t>result of the control</t>
  </si>
  <si>
    <t>ja / yes</t>
  </si>
  <si>
    <t>nein / no</t>
  </si>
  <si>
    <t>In einigen Fällen, z.B. bei Gehalten um 1 % oder 10 %, ist die Vorgabe gültiger Stellen schwierig: Die Ergebnisse „10,16 % und 9,9 8% sind vergleichbar, nicht aber „10,2 %“ und „9,98 %“. Die Angabe einer zusätzlichen gültigen Stelle bei Beispielwert 10,16 ist hier angebracht.</t>
  </si>
  <si>
    <t>info@lvus.de; ergebnisse@lvus.de</t>
  </si>
  <si>
    <t>Beispiel für die Eingabe von 2 eMail-Adressen:
Example how to type in 2 different e-mail addresses:</t>
  </si>
  <si>
    <t>Parameter</t>
  </si>
  <si>
    <t>Inosinsäure</t>
  </si>
  <si>
    <t>Guanylsäure</t>
  </si>
  <si>
    <t>Ammoniumchlorid</t>
  </si>
  <si>
    <t>Lakritzerzeugnisse</t>
  </si>
  <si>
    <t>Sorbit</t>
  </si>
  <si>
    <t>Glycyrrhizinsäure</t>
  </si>
  <si>
    <t>Glycyrrhidinsäure</t>
  </si>
  <si>
    <t>§ 64 LFGB Nr. L 43.08-2</t>
  </si>
  <si>
    <t>§ 64 LFGB Nr. L 43.08-2, modifiziert</t>
  </si>
  <si>
    <t>§ 64 LFGB Nr. L 43.08-1</t>
  </si>
  <si>
    <t>§ 64 LFGB Nr. L 43.08-1, modifiziert</t>
  </si>
  <si>
    <t>§ 64 LFGB Nr. L 00.00-72</t>
  </si>
  <si>
    <t>§ 64 LFGB Nr. L 00.00-72, modifiziert</t>
  </si>
  <si>
    <t>Enzymatisch nach r-biopharm / Roche Nr. 11 112 732 035</t>
  </si>
  <si>
    <t>HPLC mit UV-Detektion (auch DAD)</t>
  </si>
  <si>
    <t>Enzymatisch nach r-biopharm / Roche Nr. 10 670 057 035</t>
  </si>
  <si>
    <t>§ 64 LFGB Nr. L 00.00-59</t>
  </si>
  <si>
    <t>§ 64 LFGB Nr. L 00.00-59, modifiziert</t>
  </si>
  <si>
    <t>HPLC (diverse Detektoren)</t>
  </si>
  <si>
    <t>HPAEC-PAD</t>
  </si>
  <si>
    <t>HRGC</t>
  </si>
  <si>
    <t>HPLC mit MS/MS-Detektion in Anlehnung an DIN EN 15911</t>
  </si>
  <si>
    <t>Senden Sie elektronisch mitgeteilte Ergebnisse nicht noch zusätzlich per Post oder Telefax.</t>
  </si>
  <si>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</si>
  <si>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</si>
  <si>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Nach dem Eingang in unserer Mailbox "ergebnisse@lvus.de" erhalten Sie automatisch eine Benachrichtigung/Bestätigung über den Eingang Ihrer eMail.</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</si>
  <si>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</si>
  <si>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</si>
  <si>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</si>
  <si>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Die Felder zur Eingabe Ihrer Ergebnisdaten sind nicht mit einer festen Nachkommazahl vordefiniert, um keine Hinweise auf eventuelle Gehalte von Parametern zu geben.</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</si>
  <si>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</si>
  <si>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 xml:space="preserve">Benutzen Sie für die Ergebnisübermittlung diese vordefinierte Tabelle im Excelformat. Die Tabelle steht auch auf unserer Homepage (www.lvus.de) im Bereich „Download“ bereit. </t>
  </si>
  <si>
    <t>Zur Bestimmung der Parameter sollen zwei vollständig getrennte Analysengänge durch¬geführt werden. Verwenden Sie für die Analysengänge 1 und 2 Probenmaterial aus verschiedenen Probeneinheiten.</t>
  </si>
  <si>
    <t>Hinweise zum Erfassen und Einsenden der Untersuchungsergebnisse</t>
  </si>
  <si>
    <t>V.1</t>
  </si>
  <si>
    <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</si>
  <si>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</si>
  <si>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</si>
  <si>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</si>
  <si>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</si>
  <si>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</si>
  <si>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</si>
  <si>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</si>
  <si>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</si>
  <si>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</si>
  <si>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</si>
  <si>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</si>
  <si>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</si>
  <si>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</si>
  <si>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Kontaktname</t>
  </si>
  <si>
    <t>Mailadresse</t>
  </si>
  <si>
    <t>Zertifikat geeignet</t>
  </si>
  <si>
    <t>mg/kg</t>
  </si>
  <si>
    <t>Enzymatisch nach r-biopharm Enzytec Liquid E8390</t>
  </si>
  <si>
    <t>Enzymatisch nach Megazyme K-AMIAR 02/20</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</si>
  <si>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</si>
  <si>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</si>
  <si>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</si>
  <si>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</si>
  <si>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t>Saccharose</t>
  </si>
  <si>
    <t>Glucose</t>
  </si>
  <si>
    <t>Fructose, kristallwasserfrei</t>
  </si>
  <si>
    <t>Glucose, kristallwasserfrei</t>
  </si>
  <si>
    <t>Saccharose, kristallwasserfrei</t>
  </si>
  <si>
    <t>Glucose, wasserfrei</t>
  </si>
  <si>
    <t>Fructose</t>
  </si>
  <si>
    <t>Anzahl</t>
  </si>
  <si>
    <t>Enzymatisch nach r-biopharm / Roche Nr. 10 716 260 035 (Saccharose, D-Glucose, D-Fructose)</t>
  </si>
  <si>
    <t>Enzymatisch nach r-biopharm / Roche Nr. 10 139 106 035 (D-Glucose, D-Fructose)</t>
  </si>
  <si>
    <t>HPLC, verschiedene Ausführungsformen - auch MS-Detektion</t>
  </si>
  <si>
    <t>Enzymatisch Megazyme K-SUFRG</t>
  </si>
  <si>
    <t>Enzymatisch, r-biopharm, E8190 (Saccharose, Glucose, Fructose)</t>
  </si>
  <si>
    <t>Bitte auswählen / Please select</t>
  </si>
  <si>
    <t>Enzymatisch, r-biopharm, E8160 (Glucose, Fructose)</t>
  </si>
  <si>
    <t>Enzymatisch, r-biopharm, E8180 (Saccharose)</t>
  </si>
  <si>
    <t>Enzymatisch r-Biopharm E8140 D-Glucose</t>
  </si>
  <si>
    <t>Enzymatisch, Thermo Fisher Nr. 984302</t>
  </si>
  <si>
    <t>Enzymatisch, Thermo Fisher Nr. 984304 (Glucose, Fructose): 984312 (Saccharose)</t>
  </si>
  <si>
    <t>IC, verschiedene Ausführungsformen - auch MS-Detektion</t>
  </si>
  <si>
    <t>Enzymatisch nach r-biopharm E1247 (Saccharose, D-Glucose, D-Fructose)</t>
  </si>
  <si>
    <t>Geben Sie Ihre Ergebnisse mit den in Spalte 3 aufgeführten signifikanten Stellen an. Beispiele hierzu sind in "Signifikanz" enthalten. Bei Gelaten über 10 g/100 g ist die Angabe einer 4. signifikanten Stelle wünschenswert.
Report your results with in column 3 shown significant numbers (there are some examples in sheet "Significance".</t>
  </si>
  <si>
    <t>Parameter 3</t>
  </si>
  <si>
    <t>Parameter 4</t>
  </si>
  <si>
    <t>Parameter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</si>
</sst>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1"/>
      <name val="Times New Roman"/>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1"/>
      <color indexed="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u/>
      <sz val="11"/>
      <color indexed="12"/>
      <name val="Times New Roman"/>
      <family val="1"/>
    </font>
    <font>
      <sz val="11"/>
      <color indexed="8"/>
      <name val="Calibri"/>
      <family val="2"/>
    </font>
    <font>
      <sz val="11"/>
      <color indexed="9"/>
      <name val="Calibri"/>
      <family val="2"/>
    </font>
    <font>
      <i/>
      <sz val="11"/>
      <color theme="0" tint="-0.499984740745262"/>
      <name val="Times New Roman"/>
      <family val="1"/>
    </font>
    <font>
      <b/>
      <sz val="11"/>
      <color rgb="FFFF0000"/>
      <name val="Times New Roman"/>
      <family val="1"/>
    </font>
  </fonts>
  <fills count="18">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s>
  <cellStyleXfs count="24">
    <xf numFmtId="0" fontId="0" fillId="0" borderId="0"/>
    <xf numFmtId="0" fontId="24" fillId="0" borderId="0" applyNumberFormat="0" applyFill="0" applyBorder="0" applyAlignment="0" applyProtection="0">
      <alignment vertical="top"/>
      <protection locked="0"/>
    </xf>
    <xf numFmtId="0" fontId="4"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2" borderId="0" applyNumberFormat="0" applyBorder="0" applyAlignment="0" applyProtection="0"/>
    <xf numFmtId="0" fontId="25" fillId="5" borderId="0" applyNumberFormat="0" applyBorder="0" applyAlignment="0" applyProtection="0"/>
    <xf numFmtId="0" fontId="25" fillId="3"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3" borderId="0" applyNumberFormat="0" applyBorder="0" applyAlignment="0" applyProtection="0"/>
    <xf numFmtId="0" fontId="26" fillId="10"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10" borderId="0" applyNumberFormat="0" applyBorder="0" applyAlignment="0" applyProtection="0"/>
    <xf numFmtId="0" fontId="26" fillId="3" borderId="0" applyNumberFormat="0" applyBorder="0" applyAlignment="0" applyProtection="0"/>
    <xf numFmtId="0" fontId="4" fillId="0" borderId="0"/>
    <xf numFmtId="0" fontId="4" fillId="0" borderId="0"/>
    <xf numFmtId="0" fontId="24" fillId="0" borderId="0" applyNumberFormat="0" applyFill="0" applyBorder="0" applyAlignment="0" applyProtection="0">
      <alignment vertical="top"/>
      <protection locked="0"/>
    </xf>
  </cellStyleXfs>
  <cellXfs count="143">
    <xf numFmtId="0" fontId="0" fillId="0" borderId="0" xfId="0"/>
    <xf numFmtId="0" fontId="3" fillId="0" borderId="0" xfId="0" applyFont="1"/>
    <xf numFmtId="0" fontId="0" fillId="11" borderId="0" xfId="0" applyFill="1"/>
    <xf numFmtId="0" fontId="0" fillId="11" borderId="0" xfId="0" applyFill="1" applyAlignment="1">
      <alignment horizontal="center"/>
    </xf>
    <xf numFmtId="0" fontId="0" fillId="0" borderId="0" xfId="0" applyProtection="1">
      <protection locked="0"/>
    </xf>
    <xf numFmtId="0" fontId="1" fillId="0" borderId="0" xfId="0" applyFont="1" applyProtection="1">
      <protection hidden="1"/>
    </xf>
    <xf numFmtId="0" fontId="2" fillId="0" borderId="0" xfId="0" applyFont="1" applyProtection="1">
      <protection hidden="1"/>
    </xf>
    <xf numFmtId="0" fontId="6" fillId="0" borderId="0" xfId="0" applyFont="1" applyProtection="1">
      <protection hidden="1"/>
    </xf>
    <xf numFmtId="0" fontId="5" fillId="0" borderId="0" xfId="0" applyFont="1" applyProtection="1">
      <protection hidden="1"/>
    </xf>
    <xf numFmtId="0" fontId="0" fillId="0" borderId="0" xfId="0" applyProtection="1">
      <protection hidden="1"/>
    </xf>
    <xf numFmtId="0" fontId="9" fillId="0" borderId="0" xfId="0" applyFont="1" applyProtection="1">
      <protection hidden="1"/>
    </xf>
    <xf numFmtId="0" fontId="3" fillId="0" borderId="0" xfId="0" applyFont="1" applyAlignment="1" applyProtection="1">
      <alignment wrapText="1"/>
      <protection hidden="1"/>
    </xf>
    <xf numFmtId="0" fontId="6" fillId="0" borderId="0" xfId="0" applyFont="1" applyAlignment="1" applyProtection="1">
      <alignment vertical="center"/>
      <protection hidden="1"/>
    </xf>
    <xf numFmtId="0" fontId="0" fillId="0" borderId="0" xfId="0" applyAlignment="1" applyProtection="1">
      <alignment vertical="center"/>
      <protection hidden="1"/>
    </xf>
    <xf numFmtId="0" fontId="10" fillId="12" borderId="0" xfId="0" applyFont="1" applyFill="1" applyAlignment="1" applyProtection="1">
      <alignment vertical="center"/>
      <protection hidden="1"/>
    </xf>
    <xf numFmtId="0" fontId="19" fillId="0" borderId="0" xfId="0" applyFont="1" applyProtection="1">
      <protection hidden="1"/>
    </xf>
    <xf numFmtId="0" fontId="6" fillId="12" borderId="0" xfId="0" applyFont="1" applyFill="1" applyAlignment="1" applyProtection="1">
      <alignment vertical="center" wrapText="1"/>
      <protection hidden="1"/>
    </xf>
    <xf numFmtId="0" fontId="17" fillId="0" borderId="1" xfId="0" applyFont="1" applyBorder="1" applyAlignment="1" applyProtection="1">
      <alignment vertical="top" wrapText="1"/>
      <protection hidden="1"/>
    </xf>
    <xf numFmtId="0" fontId="4" fillId="0" borderId="0" xfId="0" applyFont="1" applyProtection="1">
      <protection hidden="1"/>
    </xf>
    <xf numFmtId="0" fontId="3" fillId="0" borderId="0" xfId="0" applyFont="1" applyProtection="1">
      <protection hidden="1"/>
    </xf>
    <xf numFmtId="0" fontId="18" fillId="0" borderId="2" xfId="0" applyFont="1" applyBorder="1" applyAlignment="1" applyProtection="1">
      <alignment vertical="top" wrapText="1"/>
      <protection hidden="1"/>
    </xf>
    <xf numFmtId="0" fontId="4" fillId="0" borderId="3" xfId="0" applyFont="1" applyBorder="1" applyAlignment="1" applyProtection="1">
      <alignment horizontal="justify" vertical="top" wrapText="1"/>
      <protection hidden="1"/>
    </xf>
    <xf numFmtId="0" fontId="15" fillId="0" borderId="0" xfId="0" applyFont="1" applyAlignment="1" applyProtection="1">
      <alignment wrapText="1"/>
      <protection hidden="1"/>
    </xf>
    <xf numFmtId="0" fontId="4" fillId="0" borderId="0" xfId="0" applyFont="1" applyAlignment="1" applyProtection="1">
      <alignment horizontal="justify" vertical="top" wrapText="1"/>
      <protection hidden="1"/>
    </xf>
    <xf numFmtId="0" fontId="3" fillId="0" borderId="3" xfId="0" applyFont="1" applyBorder="1" applyAlignment="1" applyProtection="1">
      <alignment horizontal="justify" vertical="top" wrapText="1"/>
      <protection hidden="1"/>
    </xf>
    <xf numFmtId="0" fontId="4" fillId="0" borderId="0" xfId="0" applyFont="1" applyProtection="1">
      <protection locked="0" hidden="1"/>
    </xf>
    <xf numFmtId="0" fontId="3" fillId="0" borderId="0" xfId="0" applyFont="1" applyProtection="1">
      <protection locked="0" hidden="1"/>
    </xf>
    <xf numFmtId="14" fontId="0" fillId="11" borderId="0" xfId="0" applyNumberFormat="1" applyFill="1" applyAlignment="1">
      <alignment horizontal="center"/>
    </xf>
    <xf numFmtId="0" fontId="3" fillId="0" borderId="0" xfId="0" applyFont="1" applyAlignment="1" applyProtection="1">
      <alignment horizontal="center" vertical="center"/>
      <protection hidden="1"/>
    </xf>
    <xf numFmtId="0" fontId="23" fillId="0" borderId="0" xfId="0" applyFont="1" applyAlignment="1" applyProtection="1">
      <alignment horizontal="center" vertical="center"/>
      <protection hidden="1"/>
    </xf>
    <xf numFmtId="0" fontId="10" fillId="0" borderId="0" xfId="0" applyFont="1" applyProtection="1">
      <protection hidden="1"/>
    </xf>
    <xf numFmtId="0" fontId="16" fillId="0" borderId="0" xfId="0" applyFont="1" applyAlignment="1" applyProtection="1">
      <alignment horizontal="center" vertical="center"/>
      <protection hidden="1"/>
    </xf>
    <xf numFmtId="0" fontId="18" fillId="13" borderId="0" xfId="0" applyFont="1" applyFill="1" applyProtection="1">
      <protection locked="0" hidden="1"/>
    </xf>
    <xf numFmtId="0" fontId="4" fillId="0" borderId="0" xfId="0" applyFont="1" applyAlignment="1" applyProtection="1">
      <alignment horizontal="left"/>
      <protection locked="0" hidden="1"/>
    </xf>
    <xf numFmtId="0" fontId="4" fillId="0" borderId="3" xfId="0" applyFont="1" applyBorder="1" applyAlignment="1" applyProtection="1">
      <alignment horizontal="left" vertical="top" wrapText="1"/>
      <protection hidden="1"/>
    </xf>
    <xf numFmtId="0" fontId="4" fillId="0" borderId="0" xfId="0" applyFont="1" applyAlignment="1" applyProtection="1">
      <alignment horizontal="left"/>
      <protection hidden="1"/>
    </xf>
    <xf numFmtId="0" fontId="16" fillId="0" borderId="0" xfId="0" applyFont="1" applyProtection="1">
      <protection hidden="1"/>
    </xf>
    <xf numFmtId="0" fontId="23" fillId="0" borderId="0" xfId="0" applyFont="1" applyAlignment="1" applyProtection="1">
      <alignment horizontal="left" vertical="center" wrapText="1"/>
      <protection hidden="1"/>
    </xf>
    <xf numFmtId="0" fontId="4" fillId="0" borderId="0" xfId="0" applyFont="1"/>
    <xf numFmtId="0" fontId="20" fillId="0" borderId="0" xfId="0" applyFont="1" applyAlignment="1" applyProtection="1">
      <alignment vertical="center"/>
      <protection hidden="1"/>
    </xf>
    <xf numFmtId="49" fontId="3" fillId="11" borderId="0" xfId="0" applyNumberFormat="1" applyFont="1" applyFill="1" applyProtection="1">
      <protection locked="0" hidden="1"/>
    </xf>
    <xf numFmtId="0" fontId="6" fillId="12" borderId="0" xfId="0" applyFont="1" applyFill="1" applyProtection="1">
      <protection hidden="1"/>
    </xf>
    <xf numFmtId="49" fontId="23" fillId="11" borderId="0" xfId="0" applyNumberFormat="1" applyFont="1" applyFill="1" applyAlignment="1" applyProtection="1">
      <alignment vertical="center"/>
      <protection locked="0" hidden="1"/>
    </xf>
    <xf numFmtId="0" fontId="4" fillId="0" borderId="0" xfId="2" applyAlignment="1">
      <alignment vertical="center"/>
    </xf>
    <xf numFmtId="0" fontId="10" fillId="0" borderId="0" xfId="2" applyFont="1" applyAlignment="1">
      <alignment vertical="center"/>
    </xf>
    <xf numFmtId="49" fontId="24" fillId="11" borderId="0" xfId="1" applyNumberFormat="1" applyFill="1" applyAlignment="1" applyProtection="1">
      <alignment vertical="center"/>
      <protection locked="0"/>
    </xf>
    <xf numFmtId="0" fontId="22" fillId="0" borderId="0" xfId="2" applyFont="1" applyAlignment="1">
      <alignment horizontal="left" vertical="center"/>
    </xf>
    <xf numFmtId="0" fontId="22" fillId="0" borderId="0" xfId="2" applyFont="1" applyAlignment="1">
      <alignment horizontal="left" vertical="center" wrapText="1"/>
    </xf>
    <xf numFmtId="49" fontId="4" fillId="11" borderId="0" xfId="2" applyNumberFormat="1" applyFill="1" applyAlignment="1" applyProtection="1">
      <alignment vertical="center"/>
      <protection locked="0"/>
    </xf>
    <xf numFmtId="0" fontId="17" fillId="0" borderId="0" xfId="2" applyFont="1" applyAlignment="1">
      <alignment vertical="center"/>
    </xf>
    <xf numFmtId="0" fontId="7" fillId="0" borderId="0" xfId="2" applyFont="1" applyAlignment="1">
      <alignment vertical="center"/>
    </xf>
    <xf numFmtId="0" fontId="4" fillId="0" borderId="0" xfId="2" applyProtection="1">
      <protection hidden="1"/>
    </xf>
    <xf numFmtId="0" fontId="23" fillId="0" borderId="5" xfId="0" applyFont="1" applyBorder="1" applyAlignment="1">
      <alignment vertical="top" wrapText="1"/>
    </xf>
    <xf numFmtId="0" fontId="23" fillId="0" borderId="6" xfId="0" applyFont="1" applyBorder="1" applyAlignment="1" applyProtection="1">
      <alignment vertical="top"/>
      <protection hidden="1"/>
    </xf>
    <xf numFmtId="0" fontId="23" fillId="0" borderId="6" xfId="0" applyFont="1" applyBorder="1" applyAlignment="1" applyProtection="1">
      <alignment vertical="top" wrapText="1"/>
      <protection hidden="1"/>
    </xf>
    <xf numFmtId="0" fontId="23" fillId="0" borderId="7" xfId="0" applyFont="1" applyBorder="1" applyAlignment="1" applyProtection="1">
      <alignment vertical="top" wrapText="1"/>
      <protection hidden="1"/>
    </xf>
    <xf numFmtId="0" fontId="23" fillId="0" borderId="8" xfId="0" applyFont="1" applyBorder="1" applyAlignment="1" applyProtection="1">
      <alignment vertical="center" wrapText="1"/>
      <protection hidden="1"/>
    </xf>
    <xf numFmtId="0" fontId="23" fillId="0" borderId="9" xfId="0" applyFont="1" applyBorder="1" applyAlignment="1" applyProtection="1">
      <alignment horizontal="center" vertical="center"/>
      <protection hidden="1"/>
    </xf>
    <xf numFmtId="0" fontId="23" fillId="0" borderId="10" xfId="0" applyFont="1" applyBorder="1" applyAlignment="1" applyProtection="1">
      <alignment vertical="center" wrapText="1"/>
      <protection hidden="1"/>
    </xf>
    <xf numFmtId="0" fontId="23" fillId="0" borderId="11" xfId="0" applyFont="1" applyBorder="1" applyAlignment="1" applyProtection="1">
      <alignment horizontal="left" vertical="center" wrapText="1"/>
      <protection hidden="1"/>
    </xf>
    <xf numFmtId="0" fontId="23" fillId="0" borderId="11" xfId="0" applyFont="1" applyBorder="1" applyAlignment="1" applyProtection="1">
      <alignment horizontal="center" vertical="center"/>
      <protection hidden="1"/>
    </xf>
    <xf numFmtId="49" fontId="23" fillId="11" borderId="11" xfId="0" applyNumberFormat="1" applyFont="1" applyFill="1" applyBorder="1" applyAlignment="1" applyProtection="1">
      <alignment vertical="center"/>
      <protection locked="0" hidden="1"/>
    </xf>
    <xf numFmtId="0" fontId="8" fillId="0" borderId="0" xfId="0" applyFont="1" applyAlignment="1" applyProtection="1">
      <alignment vertical="center"/>
      <protection hidden="1"/>
    </xf>
    <xf numFmtId="0" fontId="23" fillId="0" borderId="12" xfId="0" applyFont="1" applyBorder="1" applyAlignment="1" applyProtection="1">
      <alignment horizontal="center" vertical="center"/>
      <protection hidden="1"/>
    </xf>
    <xf numFmtId="0" fontId="23" fillId="0" borderId="13" xfId="0" applyFont="1" applyBorder="1" applyAlignment="1" applyProtection="1">
      <alignment horizontal="center" vertical="center"/>
      <protection hidden="1"/>
    </xf>
    <xf numFmtId="0" fontId="3" fillId="0" borderId="0" xfId="0" applyFont="1" applyAlignment="1" applyProtection="1">
      <alignment horizontal="justify" vertical="top" wrapText="1"/>
      <protection hidden="1"/>
    </xf>
    <xf numFmtId="0" fontId="17" fillId="0" borderId="0" xfId="0" applyFont="1"/>
    <xf numFmtId="0" fontId="4" fillId="12" borderId="4" xfId="0" applyFont="1" applyFill="1" applyBorder="1" applyAlignment="1">
      <alignment horizontal="left" vertical="top" wrapText="1"/>
    </xf>
    <xf numFmtId="0" fontId="3" fillId="13" borderId="4" xfId="0" applyFont="1" applyFill="1" applyBorder="1" applyAlignment="1">
      <alignment horizontal="center" vertical="top" wrapText="1"/>
    </xf>
    <xf numFmtId="2" fontId="20" fillId="13" borderId="4" xfId="0" applyNumberFormat="1" applyFont="1" applyFill="1" applyBorder="1" applyAlignment="1">
      <alignment horizontal="center" vertical="top" wrapText="1"/>
    </xf>
    <xf numFmtId="0" fontId="0" fillId="13" borderId="0" xfId="0" applyFill="1"/>
    <xf numFmtId="0" fontId="4" fillId="0" borderId="0" xfId="22" applyAlignment="1">
      <alignment vertical="center"/>
    </xf>
    <xf numFmtId="0" fontId="4" fillId="0" borderId="0" xfId="22"/>
    <xf numFmtId="0" fontId="7" fillId="0" borderId="0" xfId="22" applyFont="1" applyAlignment="1">
      <alignment vertical="center"/>
    </xf>
    <xf numFmtId="0" fontId="3" fillId="0" borderId="0" xfId="22" applyFont="1" applyAlignment="1">
      <alignment vertical="center"/>
    </xf>
    <xf numFmtId="0" fontId="3" fillId="0" borderId="0" xfId="22" applyFont="1"/>
    <xf numFmtId="0" fontId="3" fillId="13" borderId="0" xfId="22" applyFont="1" applyFill="1"/>
    <xf numFmtId="0" fontId="3" fillId="13" borderId="0" xfId="22" applyFont="1" applyFill="1" applyAlignment="1">
      <alignment vertical="center"/>
    </xf>
    <xf numFmtId="0" fontId="13" fillId="13" borderId="0" xfId="23" applyFont="1" applyFill="1" applyAlignment="1" applyProtection="1">
      <alignment horizontal="justify" vertical="center"/>
    </xf>
    <xf numFmtId="0" fontId="3" fillId="13" borderId="4" xfId="22" applyFont="1" applyFill="1" applyBorder="1" applyAlignment="1">
      <alignment horizontal="left" vertical="top" wrapText="1"/>
    </xf>
    <xf numFmtId="0" fontId="3" fillId="13" borderId="4" xfId="22" applyFont="1" applyFill="1" applyBorder="1" applyAlignment="1">
      <alignment horizontal="center" vertical="top" wrapText="1"/>
    </xf>
    <xf numFmtId="2" fontId="20" fillId="13" borderId="4" xfId="22" applyNumberFormat="1" applyFont="1" applyFill="1" applyBorder="1" applyAlignment="1">
      <alignment horizontal="center" vertical="top" wrapText="1"/>
    </xf>
    <xf numFmtId="164" fontId="20" fillId="13" borderId="4" xfId="22" applyNumberFormat="1" applyFont="1" applyFill="1" applyBorder="1" applyAlignment="1">
      <alignment horizontal="center" vertical="top" wrapText="1"/>
    </xf>
    <xf numFmtId="0" fontId="4" fillId="13" borderId="0" xfId="22" applyFill="1" applyAlignment="1">
      <alignment vertical="center"/>
    </xf>
    <xf numFmtId="0" fontId="4" fillId="13" borderId="0" xfId="22" applyFill="1"/>
    <xf numFmtId="0" fontId="4" fillId="14" borderId="0" xfId="0" applyFont="1" applyFill="1" applyAlignment="1">
      <alignment vertical="center"/>
    </xf>
    <xf numFmtId="0" fontId="4" fillId="15" borderId="0" xfId="0" applyFont="1" applyFill="1" applyAlignment="1">
      <alignment horizontal="left" vertical="center"/>
    </xf>
    <xf numFmtId="49" fontId="4" fillId="11" borderId="0" xfId="0" applyNumberFormat="1" applyFont="1" applyFill="1" applyAlignment="1">
      <alignment horizontal="center"/>
    </xf>
    <xf numFmtId="0" fontId="4" fillId="0" borderId="11" xfId="0" applyFont="1" applyBorder="1" applyAlignment="1">
      <alignment horizontal="left" wrapText="1"/>
    </xf>
    <xf numFmtId="0" fontId="4" fillId="0" borderId="11" xfId="0" applyFont="1" applyBorder="1" applyAlignment="1">
      <alignment horizontal="left"/>
    </xf>
    <xf numFmtId="0" fontId="7" fillId="0" borderId="0" xfId="0" applyFont="1" applyAlignment="1">
      <alignment horizontal="left" wrapText="1"/>
    </xf>
    <xf numFmtId="0" fontId="7"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left"/>
    </xf>
    <xf numFmtId="0" fontId="8" fillId="0" borderId="0" xfId="0" applyFont="1" applyAlignment="1">
      <alignment horizontal="left" wrapText="1"/>
    </xf>
    <xf numFmtId="0" fontId="4" fillId="0" borderId="0" xfId="22" applyAlignment="1">
      <alignment horizontal="left" vertical="center" wrapText="1"/>
    </xf>
    <xf numFmtId="0" fontId="4" fillId="0" borderId="0" xfId="22" applyAlignment="1">
      <alignment horizontal="left" vertical="center"/>
    </xf>
    <xf numFmtId="0" fontId="7" fillId="0" borderId="0" xfId="22" applyFont="1" applyAlignment="1">
      <alignment horizontal="left" vertical="center"/>
    </xf>
    <xf numFmtId="0" fontId="3" fillId="0" borderId="0" xfId="22" applyFont="1" applyAlignment="1">
      <alignment horizontal="left"/>
    </xf>
    <xf numFmtId="0" fontId="3" fillId="0" borderId="0" xfId="22" applyFont="1" applyAlignment="1">
      <alignment horizontal="left" vertical="center" wrapText="1"/>
    </xf>
    <xf numFmtId="0" fontId="3" fillId="0" borderId="0" xfId="22" applyFont="1" applyAlignment="1">
      <alignment horizontal="left" vertical="center"/>
    </xf>
    <xf numFmtId="0" fontId="7" fillId="13" borderId="0" xfId="22" applyFont="1" applyFill="1" applyAlignment="1">
      <alignment horizontal="left"/>
    </xf>
    <xf numFmtId="0" fontId="7" fillId="13" borderId="11" xfId="22" applyFont="1" applyFill="1" applyBorder="1" applyAlignment="1">
      <alignment horizontal="left" vertical="center" wrapText="1"/>
    </xf>
    <xf numFmtId="0" fontId="3" fillId="13" borderId="11" xfId="22" applyFont="1" applyFill="1" applyBorder="1" applyAlignment="1">
      <alignment horizontal="left" vertical="center"/>
    </xf>
    <xf numFmtId="0" fontId="3" fillId="13" borderId="0" xfId="22" applyFont="1" applyFill="1" applyAlignment="1">
      <alignment horizontal="left" vertical="center"/>
    </xf>
    <xf numFmtId="0" fontId="3" fillId="13" borderId="0" xfId="22" applyFont="1" applyFill="1" applyAlignment="1">
      <alignment horizontal="left" wrapText="1"/>
    </xf>
    <xf numFmtId="0" fontId="3" fillId="13" borderId="0" xfId="22" applyFont="1" applyFill="1" applyAlignment="1">
      <alignment horizontal="left"/>
    </xf>
    <xf numFmtId="0" fontId="4" fillId="13" borderId="0" xfId="22" applyFill="1" applyAlignment="1">
      <alignment horizontal="left" wrapText="1"/>
    </xf>
    <xf numFmtId="0" fontId="4" fillId="13" borderId="0" xfId="22" applyFill="1" applyAlignment="1">
      <alignment horizontal="left" vertical="center" wrapText="1"/>
    </xf>
    <xf numFmtId="0" fontId="8" fillId="0" borderId="0" xfId="22" applyFont="1" applyAlignment="1">
      <alignment horizontal="left" vertical="center"/>
    </xf>
    <xf numFmtId="0" fontId="17" fillId="13" borderId="0" xfId="22" applyFont="1" applyFill="1" applyAlignment="1">
      <alignment horizontal="left" vertical="center" wrapText="1"/>
    </xf>
    <xf numFmtId="0" fontId="4" fillId="15" borderId="0" xfId="0" applyFont="1" applyFill="1" applyAlignment="1">
      <alignment horizontal="left" vertical="center" wrapText="1"/>
    </xf>
    <xf numFmtId="0" fontId="4" fillId="15" borderId="0" xfId="0" applyFont="1" applyFill="1" applyAlignment="1">
      <alignment horizontal="left" vertical="center"/>
    </xf>
    <xf numFmtId="0" fontId="4" fillId="0" borderId="0" xfId="2" applyAlignment="1">
      <alignment horizontal="left" vertical="center"/>
    </xf>
    <xf numFmtId="0" fontId="4" fillId="14" borderId="0" xfId="0" applyFont="1" applyFill="1" applyAlignment="1">
      <alignment horizontal="left" vertical="center" wrapText="1"/>
    </xf>
    <xf numFmtId="0" fontId="4" fillId="14" borderId="0" xfId="0" applyFont="1" applyFill="1" applyAlignment="1">
      <alignment horizontal="left" vertical="center"/>
    </xf>
    <xf numFmtId="0" fontId="17" fillId="15" borderId="0" xfId="22" applyFont="1" applyFill="1" applyAlignment="1">
      <alignment horizontal="left" vertical="center" wrapText="1"/>
    </xf>
    <xf numFmtId="0" fontId="0" fillId="12" borderId="0" xfId="0" applyFill="1" applyAlignment="1" applyProtection="1">
      <alignment horizontal="left" vertical="center" wrapText="1"/>
      <protection locked="0" hidden="1"/>
    </xf>
    <xf numFmtId="0" fontId="0" fillId="12" borderId="0" xfId="0" applyFill="1" applyAlignment="1" applyProtection="1">
      <alignment horizontal="center"/>
      <protection hidden="1"/>
    </xf>
    <xf numFmtId="0" fontId="4" fillId="12" borderId="0" xfId="0" applyFont="1" applyFill="1" applyAlignment="1" applyProtection="1">
      <alignment horizontal="left" vertical="center" wrapText="1"/>
      <protection locked="0" hidden="1"/>
    </xf>
    <xf numFmtId="0" fontId="0" fillId="12" borderId="0" xfId="0" applyFill="1" applyAlignment="1" applyProtection="1">
      <alignment horizontal="left"/>
      <protection hidden="1"/>
    </xf>
    <xf numFmtId="0" fontId="18"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14" fontId="14" fillId="0" borderId="0" xfId="0" applyNumberFormat="1" applyFont="1" applyAlignment="1" applyProtection="1">
      <alignment horizontal="left"/>
      <protection hidden="1"/>
    </xf>
    <xf numFmtId="0" fontId="8"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0" fontId="20" fillId="0" borderId="0" xfId="0" applyFont="1" applyAlignment="1" applyProtection="1">
      <alignment horizontal="left" vertical="center"/>
      <protection hidden="1"/>
    </xf>
    <xf numFmtId="49" fontId="3" fillId="11" borderId="0" xfId="0" applyNumberFormat="1" applyFont="1" applyFill="1" applyAlignment="1" applyProtection="1">
      <alignment horizontal="left"/>
      <protection locked="0"/>
    </xf>
    <xf numFmtId="0" fontId="24" fillId="0" borderId="0" xfId="23" applyAlignment="1" applyProtection="1">
      <alignment vertical="center"/>
    </xf>
    <xf numFmtId="0" fontId="4" fillId="16" borderId="0" xfId="22" applyFill="1"/>
    <xf numFmtId="0" fontId="4" fillId="17" borderId="0" xfId="22" applyFill="1"/>
    <xf numFmtId="0" fontId="10" fillId="0" borderId="0" xfId="0" applyFont="1" applyAlignment="1">
      <alignment vertical="center"/>
    </xf>
    <xf numFmtId="0" fontId="0" fillId="0" borderId="0" xfId="0" applyAlignment="1">
      <alignment vertical="center"/>
    </xf>
    <xf numFmtId="0" fontId="23" fillId="0" borderId="0" xfId="0" applyFont="1" applyBorder="1" applyAlignment="1" applyProtection="1">
      <alignment horizontal="left" vertical="center" wrapText="1"/>
      <protection hidden="1"/>
    </xf>
    <xf numFmtId="0" fontId="23" fillId="0" borderId="0" xfId="0" applyFont="1" applyBorder="1" applyAlignment="1" applyProtection="1">
      <alignment horizontal="center" vertical="center"/>
      <protection hidden="1"/>
    </xf>
    <xf numFmtId="49" fontId="23" fillId="11" borderId="0" xfId="0" applyNumberFormat="1" applyFont="1" applyFill="1" applyBorder="1" applyAlignment="1" applyProtection="1">
      <alignment vertical="center"/>
      <protection locked="0" hidden="1"/>
    </xf>
    <xf numFmtId="0" fontId="4" fillId="0" borderId="2" xfId="0" applyFont="1" applyBorder="1" applyAlignment="1">
      <alignment vertical="top" wrapText="1"/>
    </xf>
    <xf numFmtId="0" fontId="15" fillId="0" borderId="0" xfId="0" applyFont="1" applyAlignment="1">
      <alignment horizontal="justify" vertical="top" wrapText="1"/>
    </xf>
    <xf numFmtId="0" fontId="15" fillId="0" borderId="0" xfId="0" applyFont="1" applyAlignment="1">
      <alignment wrapText="1"/>
    </xf>
    <xf numFmtId="0" fontId="15" fillId="0" borderId="0" xfId="0" applyFont="1" applyAlignment="1">
      <alignment horizontal="left" wrapText="1"/>
    </xf>
    <xf numFmtId="0" fontId="15" fillId="0" borderId="0" xfId="0" applyFont="1" applyAlignment="1" applyProtection="1">
      <alignment horizontal="left" wrapText="1"/>
      <protection hidden="1"/>
    </xf>
    <xf numFmtId="0" fontId="15" fillId="0" borderId="0" xfId="0" applyFont="1" applyAlignment="1">
      <alignment horizontal="left" vertical="top" wrapText="1"/>
    </xf>
  </cellXfs>
  <cellStyles count="24">
    <cellStyle name="20% - Akzent1" xfId="3" xr:uid="{00000000-0005-0000-0000-000000000000}"/>
    <cellStyle name="20% - Akzent2" xfId="4" xr:uid="{00000000-0005-0000-0000-000001000000}"/>
    <cellStyle name="20% - Akzent3" xfId="5" xr:uid="{00000000-0005-0000-0000-000002000000}"/>
    <cellStyle name="20% - Akzent4" xfId="6" xr:uid="{00000000-0005-0000-0000-000003000000}"/>
    <cellStyle name="20% - Akzent5" xfId="7" xr:uid="{00000000-0005-0000-0000-000004000000}"/>
    <cellStyle name="20% - Akzent6" xfId="8" xr:uid="{00000000-0005-0000-0000-000005000000}"/>
    <cellStyle name="40% - Akzent1" xfId="9" xr:uid="{00000000-0005-0000-0000-000006000000}"/>
    <cellStyle name="40% - Akzent2" xfId="10" xr:uid="{00000000-0005-0000-0000-000007000000}"/>
    <cellStyle name="40% - Akzent3" xfId="11" xr:uid="{00000000-0005-0000-0000-000008000000}"/>
    <cellStyle name="40% - Akzent4" xfId="12" xr:uid="{00000000-0005-0000-0000-000009000000}"/>
    <cellStyle name="40% - Akzent5" xfId="13" xr:uid="{00000000-0005-0000-0000-00000A000000}"/>
    <cellStyle name="40% - Akzent6" xfId="14" xr:uid="{00000000-0005-0000-0000-00000B000000}"/>
    <cellStyle name="60% - Akzent1" xfId="15" xr:uid="{00000000-0005-0000-0000-00000C000000}"/>
    <cellStyle name="60% - Akzent2" xfId="16" xr:uid="{00000000-0005-0000-0000-00000D000000}"/>
    <cellStyle name="60% - Akzent3" xfId="17" xr:uid="{00000000-0005-0000-0000-00000E000000}"/>
    <cellStyle name="60% - Akzent4" xfId="18" xr:uid="{00000000-0005-0000-0000-00000F000000}"/>
    <cellStyle name="60% - Akzent5" xfId="19" xr:uid="{00000000-0005-0000-0000-000010000000}"/>
    <cellStyle name="60% - Akzent6" xfId="20" xr:uid="{00000000-0005-0000-0000-000011000000}"/>
    <cellStyle name="Hyperlink 2" xfId="1" xr:uid="{00000000-0005-0000-0000-000012000000}"/>
    <cellStyle name="Link 2" xfId="23" xr:uid="{D03804F3-8217-4542-B389-71382BF60ACF}"/>
    <cellStyle name="Standard" xfId="0" builtinId="0"/>
    <cellStyle name="Standard 2" xfId="2" xr:uid="{00000000-0005-0000-0000-000014000000}"/>
    <cellStyle name="Standard 2 2 2" xfId="22" xr:uid="{C6B6F177-A41B-4849-90B7-021B3F9AB3D5}"/>
    <cellStyle name="Standard 3" xfId="21" xr:uid="{00000000-0005-0000-0000-000015000000}"/>
  </cellStyles>
  <dxfs count="18">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calcChain" Target="calcChain.xml"/></Relationships>
</file>

<file path=xl/ctrlProps/ctrlProp1.xml><?xml version="1.0" encoding="utf-8"?>
<formControlPr xmlns="http://schemas.microsoft.com/office/spreadsheetml/2009/9/main" objectType="Drop" dropLines="15" dropStyle="combo" dx="18" fmlaLink="Teilnehmerdaten!$D$4" fmlaRange="Teilnehmerdaten!$G$5:$G$6" sel="2" val="0"/>
</file>

<file path=xl/ctrlProps/ctrlProp2.xml><?xml version="1.0" encoding="utf-8"?>
<formControlPr xmlns="http://schemas.microsoft.com/office/spreadsheetml/2009/9/main" objectType="Drop" dropLines="25" dropStyle="combo" dx="18" fmlaLink="Glycyrrhizinsäure!$B$1" fmlaRange="Glycyrrhizinsäure!$B$3:$B$8" sel="6" val="0"/>
</file>

<file path=xl/ctrlProps/ctrlProp3.xml><?xml version="1.0" encoding="utf-8"?>
<formControlPr xmlns="http://schemas.microsoft.com/office/spreadsheetml/2009/9/main" objectType="Drop" dropLines="25" dropStyle="combo" dx="18" fmlaLink="Ammoniumchlorid!$B$1" fmlaRange="Ammoniumchlorid!$B$3:$B$9" sel="7" val="0"/>
</file>

<file path=xl/ctrlProps/ctrlProp4.xml><?xml version="1.0" encoding="utf-8"?>
<formControlPr xmlns="http://schemas.microsoft.com/office/spreadsheetml/2009/9/main" objectType="Drop" dropLines="25" dropStyle="combo" dx="18" fmlaLink="GluFruSac!$F$2" fmlaRange="GluFruSac!$B$3:$B$16" sel="14" val="0"/>
</file>

<file path=xl/ctrlProps/ctrlProp5.xml><?xml version="1.0" encoding="utf-8"?>
<formControlPr xmlns="http://schemas.microsoft.com/office/spreadsheetml/2009/9/main" objectType="Drop" dropLines="25" dropStyle="combo" dx="18" fmlaLink="GluFruSac!$D$2" fmlaRange="GluFruSac!$B$3:$B$16" sel="14" val="0"/>
</file>

<file path=xl/ctrlProps/ctrlProp6.xml><?xml version="1.0" encoding="utf-8"?>
<formControlPr xmlns="http://schemas.microsoft.com/office/spreadsheetml/2009/9/main" objectType="Drop" dropLines="25" dropStyle="combo" dx="18" fmlaLink="GluFruSac!$E$2" fmlaRange="GluFruSac!$B$3:$B$16" sel="1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D09F8326-9B21-44AB-B1D8-24A6D84FF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7338"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687532</xdr:colOff>
      <xdr:row>45</xdr:row>
      <xdr:rowOff>100011</xdr:rowOff>
    </xdr:to>
    <xdr:pic>
      <xdr:nvPicPr>
        <xdr:cNvPr id="2" name="Grafik 1">
          <a:extLst>
            <a:ext uri="{FF2B5EF4-FFF2-40B4-BE49-F238E27FC236}">
              <a16:creationId xmlns:a16="http://schemas.microsoft.com/office/drawing/2014/main" id="{9C0E045A-D7F9-7984-4125-9E01B8DB6656}"/>
            </a:ext>
          </a:extLst>
        </xdr:cNvPr>
        <xdr:cNvPicPr>
          <a:picLocks noChangeAspect="1"/>
        </xdr:cNvPicPr>
      </xdr:nvPicPr>
      <xdr:blipFill>
        <a:blip xmlns:r="http://schemas.openxmlformats.org/officeDocument/2006/relationships" r:embed="rId1"/>
        <a:stretch>
          <a:fillRect/>
        </a:stretch>
      </xdr:blipFill>
      <xdr:spPr>
        <a:xfrm>
          <a:off x="0" y="0"/>
          <a:ext cx="6326332" cy="80295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23813</xdr:colOff>
          <xdr:row>29</xdr:row>
          <xdr:rowOff>33338</xdr:rowOff>
        </xdr:from>
        <xdr:to>
          <xdr:col>7</xdr:col>
          <xdr:colOff>138113</xdr:colOff>
          <xdr:row>29</xdr:row>
          <xdr:rowOff>233363</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xdr:row>
          <xdr:rowOff>52388</xdr:rowOff>
        </xdr:from>
        <xdr:to>
          <xdr:col>6</xdr:col>
          <xdr:colOff>957263</xdr:colOff>
          <xdr:row>16</xdr:row>
          <xdr:rowOff>328613</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27</xdr:row>
          <xdr:rowOff>33338</xdr:rowOff>
        </xdr:from>
        <xdr:to>
          <xdr:col>7</xdr:col>
          <xdr:colOff>138113</xdr:colOff>
          <xdr:row>27</xdr:row>
          <xdr:rowOff>233363</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oneCellAnchor>
        <xdr:from>
          <xdr:col>1</xdr:col>
          <xdr:colOff>23813</xdr:colOff>
          <xdr:row>39</xdr:row>
          <xdr:rowOff>33338</xdr:rowOff>
        </xdr:from>
        <xdr:ext cx="5943600" cy="200025"/>
        <xdr:sp macro="" textlink="">
          <xdr:nvSpPr>
            <xdr:cNvPr id="2129" name="Drop Down 81" hidden="1">
              <a:extLst>
                <a:ext uri="{63B3BB69-23CF-44E3-9099-C40C66FF867C}">
                  <a14:compatExt spid="_x0000_s2129"/>
                </a:ext>
                <a:ext uri="{FF2B5EF4-FFF2-40B4-BE49-F238E27FC236}">
                  <a16:creationId xmlns:a16="http://schemas.microsoft.com/office/drawing/2014/main" id="{5B0A41C9-DEC0-4DF6-905D-7A2F988EFB1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1</xdr:col>
          <xdr:colOff>23813</xdr:colOff>
          <xdr:row>37</xdr:row>
          <xdr:rowOff>33338</xdr:rowOff>
        </xdr:from>
        <xdr:ext cx="5943600" cy="200025"/>
        <xdr:sp macro="" textlink="">
          <xdr:nvSpPr>
            <xdr:cNvPr id="2130" name="Drop Down 82" hidden="1">
              <a:extLst>
                <a:ext uri="{63B3BB69-23CF-44E3-9099-C40C66FF867C}">
                  <a14:compatExt spid="_x0000_s2130"/>
                </a:ext>
                <a:ext uri="{FF2B5EF4-FFF2-40B4-BE49-F238E27FC236}">
                  <a16:creationId xmlns:a16="http://schemas.microsoft.com/office/drawing/2014/main" id="{957CED63-8B5F-4C33-9658-7C751551A2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1</xdr:col>
          <xdr:colOff>23813</xdr:colOff>
          <xdr:row>41</xdr:row>
          <xdr:rowOff>33338</xdr:rowOff>
        </xdr:from>
        <xdr:ext cx="5943600" cy="200025"/>
        <xdr:sp macro="" textlink="">
          <xdr:nvSpPr>
            <xdr:cNvPr id="2131" name="Drop Down 83" hidden="1">
              <a:extLst>
                <a:ext uri="{63B3BB69-23CF-44E3-9099-C40C66FF867C}">
                  <a14:compatExt spid="_x0000_s2131"/>
                </a:ext>
                <a:ext uri="{FF2B5EF4-FFF2-40B4-BE49-F238E27FC236}">
                  <a16:creationId xmlns:a16="http://schemas.microsoft.com/office/drawing/2014/main" id="{DBBC1AED-2D7D-4D43-9B03-1244FA75865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Daten\TABELLEN\LVU\Ergebnistabellen\2025\ungesch&#252;tzt\2025-01j-ungesch&#252;tzt.xlsx" TargetMode="External"/><Relationship Id="rId1" Type="http://schemas.openxmlformats.org/officeDocument/2006/relationships/externalLinkPath" Target="/Daten/TABELLEN/LVU/Ergebnistabellen/2025/ungesch&#252;tzt/2025-01j-ungesch&#252;tz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Dokumente%20und%20Einstellungen\lvu\Lokale%20Einstellungen\Temporary%20Internet%20Files\OLK39\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pH-Wert"/>
      <sheetName val="Elemente"/>
      <sheetName val="Wasser"/>
      <sheetName val="Fett"/>
      <sheetName val="Rohprotein"/>
      <sheetName val="Hydroxyprolin"/>
      <sheetName val="Asche"/>
      <sheetName val="Phosphat"/>
      <sheetName val="Kochsalz"/>
    </sheetNames>
    <sheetDataSet>
      <sheetData sheetId="0"/>
      <sheetData sheetId="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531BC-3E39-49CA-9778-F4718D7FDFEC}">
  <dimension ref="A1:C13"/>
  <sheetViews>
    <sheetView workbookViewId="0">
      <selection sqref="A1:C1"/>
    </sheetView>
  </sheetViews>
  <sheetFormatPr baseColWidth="10" defaultColWidth="11.42578125" defaultRowHeight="13.9" x14ac:dyDescent="0.4"/>
  <cols>
    <col min="1" max="2" width="27.5703125" customWidth="1"/>
    <col min="3" max="3" width="30.42578125" customWidth="1"/>
  </cols>
  <sheetData>
    <row r="1" spans="1:3" ht="30.75" customHeight="1" x14ac:dyDescent="0.4">
      <c r="A1" s="90" t="s">
        <v>45</v>
      </c>
      <c r="B1" s="91"/>
      <c r="C1" s="91"/>
    </row>
    <row r="2" spans="1:3" ht="51.95" customHeight="1" x14ac:dyDescent="0.4">
      <c r="A2" s="92" t="s">
        <v>46</v>
      </c>
      <c r="B2" s="93"/>
      <c r="C2" s="93"/>
    </row>
    <row r="3" spans="1:3" ht="74.25" customHeight="1" x14ac:dyDescent="0.4">
      <c r="A3" s="92" t="s">
        <v>47</v>
      </c>
      <c r="B3" s="92"/>
      <c r="C3" s="92"/>
    </row>
    <row r="4" spans="1:3" ht="80.45" customHeight="1" x14ac:dyDescent="0.55000000000000004">
      <c r="A4" s="92" t="s">
        <v>61</v>
      </c>
      <c r="B4" s="93"/>
      <c r="C4" s="93"/>
    </row>
    <row r="5" spans="1:3" ht="30.6" customHeight="1" x14ac:dyDescent="0.45">
      <c r="A5" s="94"/>
      <c r="B5" s="94"/>
      <c r="C5" s="94"/>
    </row>
    <row r="6" spans="1:3" ht="30.6" customHeight="1" x14ac:dyDescent="0.4">
      <c r="A6" s="66" t="s">
        <v>48</v>
      </c>
    </row>
    <row r="7" spans="1:3" ht="54" customHeight="1" x14ac:dyDescent="0.4">
      <c r="A7" s="88" t="s">
        <v>49</v>
      </c>
      <c r="B7" s="89"/>
      <c r="C7" s="89"/>
    </row>
    <row r="9" spans="1:3" x14ac:dyDescent="0.4">
      <c r="A9" s="67" t="s">
        <v>50</v>
      </c>
      <c r="B9" s="67" t="s">
        <v>51</v>
      </c>
    </row>
    <row r="10" spans="1:3" ht="15.4" x14ac:dyDescent="0.4">
      <c r="A10" s="68">
        <v>1379</v>
      </c>
      <c r="B10" s="68">
        <v>1380</v>
      </c>
    </row>
    <row r="11" spans="1:3" ht="15.4" x14ac:dyDescent="0.4">
      <c r="A11" s="68">
        <v>179.34</v>
      </c>
      <c r="B11" s="68">
        <v>179</v>
      </c>
    </row>
    <row r="12" spans="1:3" ht="15.4" x14ac:dyDescent="0.4">
      <c r="A12" s="68">
        <v>80.12</v>
      </c>
      <c r="B12" s="68">
        <v>80.099999999999994</v>
      </c>
    </row>
    <row r="13" spans="1:3" ht="15.4" x14ac:dyDescent="0.4">
      <c r="A13" s="68">
        <v>7.8</v>
      </c>
      <c r="B13" s="69">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3"/>
  <sheetViews>
    <sheetView workbookViewId="0">
      <selection activeCell="A3" sqref="A3"/>
    </sheetView>
  </sheetViews>
  <sheetFormatPr baseColWidth="10" defaultColWidth="11.5" defaultRowHeight="13.9" x14ac:dyDescent="0.4"/>
  <cols>
    <col min="1" max="1" width="35.640625" style="9" customWidth="1"/>
    <col min="2" max="2" width="11.85546875" style="9" customWidth="1"/>
    <col min="3" max="3" width="13" style="9" customWidth="1"/>
    <col min="4" max="7" width="15.640625" style="9" customWidth="1"/>
    <col min="8" max="8" width="9.640625" style="9" customWidth="1"/>
    <col min="9" max="9" width="8.640625" style="9" customWidth="1"/>
    <col min="10" max="10" width="11.640625" style="9" customWidth="1"/>
    <col min="11" max="16384" width="11.5" style="9"/>
  </cols>
  <sheetData>
    <row r="1" spans="1:8" ht="21.95" customHeight="1" x14ac:dyDescent="0.55000000000000004">
      <c r="A1" s="5" t="s">
        <v>0</v>
      </c>
      <c r="B1" s="6"/>
      <c r="E1" s="7" t="s">
        <v>2</v>
      </c>
      <c r="F1" s="8"/>
      <c r="G1" s="40" t="s">
        <v>113</v>
      </c>
    </row>
    <row r="2" spans="1:8" ht="21.95" customHeight="1" x14ac:dyDescent="0.55000000000000004">
      <c r="A2" s="5" t="s">
        <v>81</v>
      </c>
      <c r="B2" s="6"/>
      <c r="E2" s="7" t="s">
        <v>3</v>
      </c>
      <c r="F2" s="8"/>
      <c r="G2" s="40" t="s">
        <v>113</v>
      </c>
    </row>
    <row r="3" spans="1:8" ht="14.95" customHeight="1" x14ac:dyDescent="0.55000000000000004">
      <c r="A3" s="5"/>
      <c r="B3" s="6"/>
      <c r="E3" s="121" t="s">
        <v>62</v>
      </c>
      <c r="F3" s="121"/>
      <c r="G3" s="32">
        <v>1</v>
      </c>
      <c r="H3" s="9" t="s">
        <v>112</v>
      </c>
    </row>
    <row r="4" spans="1:8" ht="21.95" customHeight="1" x14ac:dyDescent="0.5">
      <c r="A4" s="7" t="s">
        <v>10</v>
      </c>
      <c r="B4" s="9" t="s">
        <v>4</v>
      </c>
      <c r="E4" s="39" t="str">
        <f>IF(OR(ISBLANK(G1),G1="?"),"",IF(ISNUMBER(VALUE(G1)),"","Bitte nur Ziffern eingeben (numbers only)"))</f>
        <v/>
      </c>
      <c r="F4" s="30"/>
      <c r="G4" s="8"/>
      <c r="H4" s="10"/>
    </row>
    <row r="5" spans="1:8" ht="21.95" customHeight="1" x14ac:dyDescent="0.5">
      <c r="A5" s="10" t="s">
        <v>29</v>
      </c>
      <c r="B5" s="124">
        <v>45956</v>
      </c>
      <c r="C5" s="124"/>
      <c r="E5" s="39" t="str">
        <f>IF(OR(ISBLANK(G2),G2="?"),"",IF(ISNUMBER(VALUE(G2)),"","Bitte nur Ziffern eingeben (numbers only)"))</f>
        <v/>
      </c>
      <c r="F5" s="30"/>
      <c r="G5" s="8"/>
      <c r="H5" s="10"/>
    </row>
    <row r="6" spans="1:8" ht="12.1" customHeight="1" x14ac:dyDescent="0.4"/>
    <row r="7" spans="1:8" s="13" customFormat="1" ht="35.200000000000003" customHeight="1" x14ac:dyDescent="0.4">
      <c r="A7" s="122" t="s">
        <v>64</v>
      </c>
      <c r="B7" s="123"/>
      <c r="C7" s="123"/>
      <c r="D7" s="123"/>
      <c r="E7" s="123"/>
      <c r="F7" s="123"/>
      <c r="G7" s="123"/>
    </row>
    <row r="8" spans="1:8" s="13" customFormat="1" ht="40.049999999999997" customHeight="1" x14ac:dyDescent="0.4">
      <c r="A8" s="122" t="s">
        <v>158</v>
      </c>
      <c r="B8" s="123"/>
      <c r="C8" s="123"/>
      <c r="D8" s="123"/>
      <c r="E8" s="123"/>
      <c r="F8" s="123"/>
      <c r="G8" s="123"/>
    </row>
    <row r="9" spans="1:8" s="13" customFormat="1" ht="35.200000000000003" customHeight="1" x14ac:dyDescent="0.4">
      <c r="A9" s="122" t="s">
        <v>74</v>
      </c>
      <c r="B9" s="123"/>
      <c r="C9" s="123"/>
      <c r="D9" s="123"/>
      <c r="E9" s="123"/>
      <c r="F9" s="123"/>
      <c r="G9" s="123"/>
    </row>
    <row r="10" spans="1:8" s="13" customFormat="1" ht="35.200000000000003" customHeight="1" x14ac:dyDescent="0.4">
      <c r="A10" s="122" t="s">
        <v>68</v>
      </c>
      <c r="B10" s="123"/>
      <c r="C10" s="123"/>
      <c r="D10" s="123"/>
      <c r="E10" s="123"/>
      <c r="F10" s="123"/>
      <c r="G10" s="123"/>
    </row>
    <row r="11" spans="1:8" s="13" customFormat="1" ht="35.200000000000003" customHeight="1" x14ac:dyDescent="0.4">
      <c r="A11" s="122" t="s">
        <v>65</v>
      </c>
      <c r="B11" s="123"/>
      <c r="C11" s="123"/>
      <c r="D11" s="123"/>
      <c r="E11" s="123"/>
      <c r="F11" s="123"/>
      <c r="G11" s="123"/>
    </row>
    <row r="12" spans="1:8" s="13" customFormat="1" ht="35.200000000000003" hidden="1" customHeight="1" x14ac:dyDescent="0.4">
      <c r="A12" s="122"/>
      <c r="B12" s="123"/>
      <c r="C12" s="123"/>
      <c r="D12" s="123"/>
      <c r="E12" s="123"/>
      <c r="F12" s="123"/>
      <c r="G12" s="123"/>
    </row>
    <row r="13" spans="1:8" s="13" customFormat="1" ht="35.200000000000003" customHeight="1" x14ac:dyDescent="0.4">
      <c r="A13" s="122" t="s">
        <v>66</v>
      </c>
      <c r="B13" s="123"/>
      <c r="C13" s="123"/>
      <c r="D13" s="123"/>
      <c r="E13" s="123"/>
      <c r="F13" s="123"/>
      <c r="G13" s="123"/>
    </row>
    <row r="14" spans="1:8" s="13" customFormat="1" ht="23" customHeight="1" x14ac:dyDescent="0.4">
      <c r="A14" s="127"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27"/>
      <c r="C14" s="127"/>
      <c r="D14" s="127"/>
      <c r="E14" s="127"/>
      <c r="F14" s="127"/>
      <c r="G14" s="127"/>
    </row>
    <row r="15" spans="1:8" s="13" customFormat="1" ht="23" customHeight="1" x14ac:dyDescent="0.4">
      <c r="A15" s="127"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5" s="127"/>
      <c r="C15" s="127"/>
      <c r="D15" s="127"/>
      <c r="E15" s="127"/>
      <c r="F15" s="127"/>
      <c r="G15" s="127"/>
    </row>
    <row r="16" spans="1:8" s="13" customFormat="1" ht="9.85" customHeight="1" x14ac:dyDescent="0.4">
      <c r="A16" s="126"/>
      <c r="B16" s="126"/>
      <c r="C16" s="126"/>
      <c r="D16" s="126"/>
      <c r="E16" s="126"/>
      <c r="F16" s="126"/>
      <c r="G16" s="126"/>
    </row>
    <row r="17" spans="1:10" ht="30.1" customHeight="1" x14ac:dyDescent="0.5">
      <c r="A17" s="12" t="s">
        <v>30</v>
      </c>
      <c r="B17" s="7"/>
      <c r="C17" s="10"/>
      <c r="D17" s="7"/>
      <c r="E17" s="7"/>
      <c r="F17" s="7"/>
      <c r="G17" s="41"/>
      <c r="H17" s="13"/>
    </row>
    <row r="18" spans="1:10" s="13" customFormat="1" ht="9.85" customHeight="1" x14ac:dyDescent="0.4">
      <c r="A18" s="126"/>
      <c r="B18" s="126"/>
      <c r="C18" s="126"/>
      <c r="D18" s="126"/>
      <c r="E18" s="126"/>
      <c r="F18" s="126"/>
      <c r="G18" s="126"/>
    </row>
    <row r="19" spans="1:10" s="13" customFormat="1" ht="24" customHeight="1" thickBot="1" x14ac:dyDescent="0.45">
      <c r="A19" s="125" t="s">
        <v>63</v>
      </c>
      <c r="B19" s="125"/>
      <c r="C19" s="125"/>
      <c r="D19" s="125"/>
      <c r="E19" s="125"/>
      <c r="F19" s="125"/>
      <c r="G19" s="125"/>
    </row>
    <row r="20" spans="1:10" ht="35" customHeight="1" thickBot="1" x14ac:dyDescent="0.45">
      <c r="A20" s="52" t="s">
        <v>77</v>
      </c>
      <c r="B20" s="53" t="s">
        <v>1</v>
      </c>
      <c r="C20" s="54" t="s">
        <v>67</v>
      </c>
      <c r="D20" s="54" t="s">
        <v>6</v>
      </c>
      <c r="E20" s="54" t="s">
        <v>7</v>
      </c>
      <c r="F20" s="55" t="s">
        <v>8</v>
      </c>
    </row>
    <row r="21" spans="1:10" ht="28.05" customHeight="1" x14ac:dyDescent="0.45">
      <c r="A21" s="56" t="s">
        <v>80</v>
      </c>
      <c r="B21" s="37" t="s">
        <v>28</v>
      </c>
      <c r="C21" s="29">
        <v>3</v>
      </c>
      <c r="D21" s="42"/>
      <c r="E21" s="42"/>
      <c r="F21" s="63">
        <f>Ammoniumchlorid!$B$1</f>
        <v>7</v>
      </c>
      <c r="H21" s="31">
        <f>Ammoniumchlorid!$C$1</f>
        <v>6</v>
      </c>
      <c r="I21" s="11"/>
    </row>
    <row r="22" spans="1:10" s="13" customFormat="1" ht="28.05" customHeight="1" x14ac:dyDescent="0.4">
      <c r="A22" s="56" t="s">
        <v>83</v>
      </c>
      <c r="B22" s="134" t="s">
        <v>130</v>
      </c>
      <c r="C22" s="135">
        <v>3</v>
      </c>
      <c r="D22" s="136"/>
      <c r="E22" s="136"/>
      <c r="F22" s="57">
        <f>Glycyrrhizinsäure!$B$1</f>
        <v>6</v>
      </c>
      <c r="G22" s="9"/>
      <c r="H22" s="31">
        <f>Glycyrrhizinsäure!$C$1</f>
        <v>5</v>
      </c>
      <c r="I22" s="31"/>
      <c r="J22" s="28"/>
    </row>
    <row r="23" spans="1:10" s="13" customFormat="1" ht="28.05" customHeight="1" x14ac:dyDescent="0.4">
      <c r="A23" s="56" t="s">
        <v>141</v>
      </c>
      <c r="B23" s="134" t="s">
        <v>28</v>
      </c>
      <c r="C23" s="135">
        <v>3</v>
      </c>
      <c r="D23" s="136"/>
      <c r="E23" s="136"/>
      <c r="F23" s="57">
        <f>GluFruSac!F2</f>
        <v>14</v>
      </c>
      <c r="G23" s="9"/>
      <c r="H23" s="31">
        <f>GluFruSac!$C$1</f>
        <v>13</v>
      </c>
      <c r="I23" s="28"/>
      <c r="J23" s="28"/>
    </row>
    <row r="24" spans="1:10" s="13" customFormat="1" ht="28.05" customHeight="1" x14ac:dyDescent="0.4">
      <c r="A24" s="56" t="s">
        <v>140</v>
      </c>
      <c r="B24" s="37" t="s">
        <v>28</v>
      </c>
      <c r="C24" s="29">
        <v>3</v>
      </c>
      <c r="D24" s="42"/>
      <c r="E24" s="42"/>
      <c r="F24" s="57">
        <f>GluFruSac!D2</f>
        <v>14</v>
      </c>
      <c r="G24" s="9"/>
      <c r="H24" s="31">
        <f>GluFruSac!$C$1</f>
        <v>13</v>
      </c>
      <c r="I24" s="28"/>
      <c r="J24" s="28"/>
    </row>
    <row r="25" spans="1:10" s="13" customFormat="1" ht="28.05" customHeight="1" x14ac:dyDescent="0.4">
      <c r="A25" s="58" t="s">
        <v>139</v>
      </c>
      <c r="B25" s="59" t="s">
        <v>28</v>
      </c>
      <c r="C25" s="60">
        <v>3</v>
      </c>
      <c r="D25" s="61"/>
      <c r="E25" s="61"/>
      <c r="F25" s="64">
        <f>GluFruSac!E2</f>
        <v>14</v>
      </c>
      <c r="G25" s="9"/>
      <c r="H25" s="31">
        <f>GluFruSac!$C$1</f>
        <v>13</v>
      </c>
      <c r="I25" s="28"/>
      <c r="J25" s="28"/>
    </row>
    <row r="27" spans="1:10" s="13" customFormat="1" ht="24" customHeight="1" x14ac:dyDescent="0.4">
      <c r="A27" s="62" t="s">
        <v>9</v>
      </c>
    </row>
    <row r="28" spans="1:10" ht="20" customHeight="1" x14ac:dyDescent="0.4">
      <c r="A28" s="16" t="s">
        <v>80</v>
      </c>
      <c r="B28" s="118"/>
      <c r="C28" s="118"/>
      <c r="D28" s="118"/>
      <c r="E28" s="118"/>
      <c r="F28" s="118"/>
      <c r="G28" s="118"/>
      <c r="H28" s="118"/>
      <c r="I28" s="15" t="b">
        <f>ISBLANK(VLOOKUP(F21,Ammoniumchlorid!A3:C8,3))</f>
        <v>1</v>
      </c>
    </row>
    <row r="29" spans="1:10" ht="30" customHeight="1" x14ac:dyDescent="0.4">
      <c r="A29" s="14" t="str">
        <f>IF(F21=H21,"bitte eingeben:",IF(I28,"","Art der Modifikation:"))</f>
        <v/>
      </c>
      <c r="B29" s="119"/>
      <c r="C29" s="119"/>
      <c r="D29" s="119"/>
      <c r="E29" s="119"/>
      <c r="F29" s="119"/>
      <c r="G29" s="119"/>
      <c r="H29" s="119"/>
    </row>
    <row r="30" spans="1:10" ht="20" customHeight="1" x14ac:dyDescent="0.4">
      <c r="A30" s="16" t="s">
        <v>84</v>
      </c>
      <c r="B30" s="118"/>
      <c r="C30" s="118"/>
      <c r="D30" s="118"/>
      <c r="E30" s="118"/>
      <c r="F30" s="118"/>
      <c r="G30" s="118"/>
      <c r="H30" s="118"/>
      <c r="I30" s="15" t="b">
        <f>ISBLANK(VLOOKUP(F22,Glycyrrhizinsäure!A3:C7,3))</f>
        <v>1</v>
      </c>
    </row>
    <row r="31" spans="1:10" ht="30" customHeight="1" x14ac:dyDescent="0.4">
      <c r="A31" s="14" t="str">
        <f>IF(F22=H22,"bitte eingeben:",IF(I30,"","Art der Modifikation:"))</f>
        <v/>
      </c>
      <c r="B31" s="119"/>
      <c r="C31" s="119"/>
      <c r="D31" s="119"/>
      <c r="E31" s="119"/>
      <c r="F31" s="119"/>
      <c r="G31" s="119"/>
      <c r="H31" s="119"/>
      <c r="I31" s="15"/>
    </row>
    <row r="32" spans="1:10" ht="21.95" hidden="1" customHeight="1" x14ac:dyDescent="0.4">
      <c r="A32" s="16" t="s">
        <v>82</v>
      </c>
      <c r="B32" s="118"/>
      <c r="C32" s="118"/>
      <c r="D32" s="118"/>
      <c r="E32" s="118"/>
      <c r="F32" s="118"/>
      <c r="G32" s="118"/>
      <c r="H32" s="118"/>
      <c r="I32" s="15" t="b">
        <f>ISBLANK(VLOOKUP(F23,Sorbit!A3:C12,3))</f>
        <v>1</v>
      </c>
    </row>
    <row r="33" spans="1:9" ht="32.950000000000003" hidden="1" customHeight="1" x14ac:dyDescent="0.4">
      <c r="A33" s="14" t="str">
        <f>IF(F23=H23,"bitte eingeben:",IF(I32,"","Art der Modifikation:"))</f>
        <v/>
      </c>
      <c r="B33" s="117"/>
      <c r="C33" s="117"/>
      <c r="D33" s="117"/>
      <c r="E33" s="117"/>
      <c r="F33" s="117"/>
      <c r="G33" s="117"/>
      <c r="H33" s="117"/>
      <c r="I33" s="15"/>
    </row>
    <row r="34" spans="1:9" ht="21.95" hidden="1" customHeight="1" x14ac:dyDescent="0.4">
      <c r="A34" s="16" t="s">
        <v>78</v>
      </c>
      <c r="B34" s="120"/>
      <c r="C34" s="120"/>
      <c r="D34" s="120"/>
      <c r="E34" s="120"/>
      <c r="F34" s="120"/>
      <c r="G34" s="120"/>
      <c r="H34" s="120"/>
      <c r="I34" s="15" t="b">
        <f>ISBLANK(VLOOKUP(F24,#REF!,3))</f>
        <v>0</v>
      </c>
    </row>
    <row r="35" spans="1:9" ht="32.950000000000003" hidden="1" customHeight="1" x14ac:dyDescent="0.4">
      <c r="A35" s="14" t="str">
        <f>IF(F24=H24,"bitte eingeben:",IF(I34,"","Art der Modifikation:"))</f>
        <v>Art der Modifikation:</v>
      </c>
      <c r="B35" s="117"/>
      <c r="C35" s="117"/>
      <c r="D35" s="117"/>
      <c r="E35" s="117"/>
      <c r="F35" s="117"/>
      <c r="G35" s="117"/>
      <c r="H35" s="117"/>
      <c r="I35" s="15"/>
    </row>
    <row r="36" spans="1:9" ht="21.95" hidden="1" customHeight="1" x14ac:dyDescent="0.4">
      <c r="A36" s="16" t="s">
        <v>79</v>
      </c>
      <c r="B36" s="120"/>
      <c r="C36" s="120"/>
      <c r="D36" s="120"/>
      <c r="E36" s="120"/>
      <c r="F36" s="120"/>
      <c r="G36" s="120"/>
      <c r="H36" s="120"/>
      <c r="I36" s="15" t="b">
        <f>ISBLANK(VLOOKUP(F25,#REF!,3))</f>
        <v>0</v>
      </c>
    </row>
    <row r="37" spans="1:9" ht="32.950000000000003" hidden="1" customHeight="1" x14ac:dyDescent="0.4">
      <c r="A37" s="14" t="str">
        <f>IF(F25=H25,"bitte eingeben:",IF(I36,"","Art der Modifikation:"))</f>
        <v>Art der Modifikation:</v>
      </c>
      <c r="B37" s="117"/>
      <c r="C37" s="117"/>
      <c r="D37" s="117"/>
      <c r="E37" s="117"/>
      <c r="F37" s="117"/>
      <c r="G37" s="117"/>
      <c r="H37" s="117"/>
    </row>
    <row r="38" spans="1:9" ht="20" customHeight="1" x14ac:dyDescent="0.4">
      <c r="A38" s="16" t="s">
        <v>137</v>
      </c>
      <c r="B38" s="118"/>
      <c r="C38" s="118"/>
      <c r="D38" s="118"/>
      <c r="E38" s="118"/>
      <c r="F38" s="118"/>
      <c r="G38" s="118"/>
      <c r="H38" s="118"/>
      <c r="I38" s="15" t="b">
        <f>ISBLANK(VLOOKUP(F23,GluFruSac!A3:C16,3))</f>
        <v>1</v>
      </c>
    </row>
    <row r="39" spans="1:9" ht="30" customHeight="1" x14ac:dyDescent="0.4">
      <c r="A39" s="14" t="str">
        <f>IF(F23=H23,"bitte eingeben:",IF(I38,"","Art der Modifikation:"))</f>
        <v/>
      </c>
      <c r="B39" s="119"/>
      <c r="C39" s="119"/>
      <c r="D39" s="119"/>
      <c r="E39" s="119"/>
      <c r="F39" s="119"/>
      <c r="G39" s="119"/>
      <c r="H39" s="119"/>
    </row>
    <row r="40" spans="1:9" ht="20" customHeight="1" x14ac:dyDescent="0.4">
      <c r="A40" s="16" t="s">
        <v>138</v>
      </c>
      <c r="B40" s="118"/>
      <c r="C40" s="118"/>
      <c r="D40" s="118"/>
      <c r="E40" s="118"/>
      <c r="F40" s="118"/>
      <c r="G40" s="118"/>
      <c r="H40" s="118"/>
      <c r="I40" s="15" t="b">
        <f>ISBLANK(VLOOKUP(F24,GluFruSac!A3:C16,3))</f>
        <v>1</v>
      </c>
    </row>
    <row r="41" spans="1:9" ht="30" customHeight="1" x14ac:dyDescent="0.4">
      <c r="A41" s="14" t="str">
        <f>IF(F24=H24,"bitte eingeben:",IF(I40,"","Art der Modifikation:"))</f>
        <v/>
      </c>
      <c r="B41" s="119"/>
      <c r="C41" s="119"/>
      <c r="D41" s="119"/>
      <c r="E41" s="119"/>
      <c r="F41" s="119"/>
      <c r="G41" s="119"/>
      <c r="H41" s="119"/>
      <c r="I41" s="15"/>
    </row>
    <row r="42" spans="1:9" ht="20" customHeight="1" x14ac:dyDescent="0.4">
      <c r="A42" s="16" t="s">
        <v>143</v>
      </c>
      <c r="B42" s="118"/>
      <c r="C42" s="118"/>
      <c r="D42" s="118"/>
      <c r="E42" s="118"/>
      <c r="F42" s="118"/>
      <c r="G42" s="118"/>
      <c r="H42" s="118"/>
      <c r="I42" s="15" t="b">
        <f>ISBLANK(VLOOKUP(F25,GluFruSac!A3:C16,3))</f>
        <v>1</v>
      </c>
    </row>
    <row r="43" spans="1:9" ht="30" customHeight="1" x14ac:dyDescent="0.4">
      <c r="A43" s="14" t="str">
        <f>IF(F25=H25,"bitte eingeben:",IF(I42,"","Art der Modifikation:"))</f>
        <v/>
      </c>
      <c r="B43" s="119"/>
      <c r="C43" s="119"/>
      <c r="D43" s="119"/>
      <c r="E43" s="119"/>
      <c r="F43" s="119"/>
      <c r="G43" s="119"/>
      <c r="H43" s="119"/>
      <c r="I43" s="15"/>
    </row>
  </sheetData>
  <sheetProtection algorithmName="SHA-512" hashValue="9A67TxM/NxeAKJJ1uAGAol55s6faNiQuM2I/GDxpTh2ovswCs3bqhEtoACY3k351wedq82NiKG2U13DLmReteQ==" saltValue="12Hj05GsZYeyLfuKd6gkqQ==" spinCount="100000" sheet="1" objects="1" scenarios="1"/>
  <mergeCells count="30">
    <mergeCell ref="B43:H43"/>
    <mergeCell ref="B38:H38"/>
    <mergeCell ref="B39:H39"/>
    <mergeCell ref="B40:H40"/>
    <mergeCell ref="B41:H41"/>
    <mergeCell ref="B42:H42"/>
    <mergeCell ref="A10:G10"/>
    <mergeCell ref="B32:H32"/>
    <mergeCell ref="A13:G13"/>
    <mergeCell ref="A19:G19"/>
    <mergeCell ref="A16:G16"/>
    <mergeCell ref="A18:G18"/>
    <mergeCell ref="A15:G15"/>
    <mergeCell ref="B29:H29"/>
    <mergeCell ref="B28:H28"/>
    <mergeCell ref="A12:G12"/>
    <mergeCell ref="A14:G14"/>
    <mergeCell ref="A11:G11"/>
    <mergeCell ref="E3:F3"/>
    <mergeCell ref="A7:G7"/>
    <mergeCell ref="A9:G9"/>
    <mergeCell ref="A8:G8"/>
    <mergeCell ref="B5:C5"/>
    <mergeCell ref="B37:H37"/>
    <mergeCell ref="B30:H30"/>
    <mergeCell ref="B31:H31"/>
    <mergeCell ref="B33:H33"/>
    <mergeCell ref="B34:H34"/>
    <mergeCell ref="B36:H36"/>
    <mergeCell ref="B35:H35"/>
  </mergeCells>
  <phoneticPr fontId="0" type="noConversion"/>
  <conditionalFormatting sqref="B29:H29">
    <cfRule type="expression" dxfId="17" priority="5" stopIfTrue="1">
      <formula>OR($F$21-$H$21=0,NOT($I$28))</formula>
    </cfRule>
  </conditionalFormatting>
  <conditionalFormatting sqref="B31:H31">
    <cfRule type="expression" dxfId="16" priority="33" stopIfTrue="1">
      <formula>OR($F$22-$H$22=0,NOT($I$30))</formula>
    </cfRule>
  </conditionalFormatting>
  <conditionalFormatting sqref="B33:H33">
    <cfRule type="expression" dxfId="15" priority="37" stopIfTrue="1">
      <formula>OR($F$23-$H$23=0,NOT($I$32))</formula>
    </cfRule>
  </conditionalFormatting>
  <conditionalFormatting sqref="B34:H34">
    <cfRule type="expression" dxfId="14" priority="25" stopIfTrue="1">
      <formula>$J$22-14=0</formula>
    </cfRule>
  </conditionalFormatting>
  <conditionalFormatting sqref="B35:H35">
    <cfRule type="expression" dxfId="13" priority="44" stopIfTrue="1">
      <formula>OR($F$24-$H$24=0,NOT($I$34))</formula>
    </cfRule>
  </conditionalFormatting>
  <conditionalFormatting sqref="B36:H36">
    <cfRule type="expression" dxfId="12" priority="18" stopIfTrue="1">
      <formula>$J$22-14=0</formula>
    </cfRule>
  </conditionalFormatting>
  <conditionalFormatting sqref="B37:H37">
    <cfRule type="expression" dxfId="11" priority="19" stopIfTrue="1">
      <formula>OR($F$25-$H$25=0,NOT($I$36))</formula>
    </cfRule>
  </conditionalFormatting>
  <conditionalFormatting sqref="F21">
    <cfRule type="expression" dxfId="10" priority="7" stopIfTrue="1">
      <formula>$F$21-$H$21=1</formula>
    </cfRule>
  </conditionalFormatting>
  <conditionalFormatting sqref="F22">
    <cfRule type="expression" dxfId="9" priority="30" stopIfTrue="1">
      <formula>$F$22-$H$22=1</formula>
    </cfRule>
  </conditionalFormatting>
  <conditionalFormatting sqref="F23">
    <cfRule type="expression" dxfId="8" priority="28" stopIfTrue="1">
      <formula>$F$23-$H$23=1</formula>
    </cfRule>
  </conditionalFormatting>
  <conditionalFormatting sqref="F24">
    <cfRule type="expression" dxfId="7" priority="43" stopIfTrue="1">
      <formula>$F$24-$H$24=1</formula>
    </cfRule>
  </conditionalFormatting>
  <conditionalFormatting sqref="F25">
    <cfRule type="expression" dxfId="6" priority="20" stopIfTrue="1">
      <formula>$F$25-$H$25=1</formula>
    </cfRule>
  </conditionalFormatting>
  <conditionalFormatting sqref="H21:H25">
    <cfRule type="cellIs" dxfId="5" priority="6" stopIfTrue="1" operator="equal">
      <formula>6</formula>
    </cfRule>
  </conditionalFormatting>
  <conditionalFormatting sqref="I22:I25">
    <cfRule type="cellIs" dxfId="4" priority="23" stopIfTrue="1" operator="equal">
      <formula>11</formula>
    </cfRule>
  </conditionalFormatting>
  <conditionalFormatting sqref="J22:J25">
    <cfRule type="cellIs" dxfId="3" priority="22" stopIfTrue="1" operator="equal">
      <formula>15</formula>
    </cfRule>
  </conditionalFormatting>
  <conditionalFormatting sqref="B39:H39">
    <cfRule type="expression" dxfId="2" priority="3" stopIfTrue="1">
      <formula>OR($F$23-$H$23=0,NOT($I$38))</formula>
    </cfRule>
  </conditionalFormatting>
  <conditionalFormatting sqref="B43:H43">
    <cfRule type="expression" dxfId="1" priority="2" stopIfTrue="1">
      <formula>OR($F$25-$H$25=0,NOT($I$42))</formula>
    </cfRule>
  </conditionalFormatting>
  <conditionalFormatting sqref="B41:H41">
    <cfRule type="expression" dxfId="0" priority="1" stopIfTrue="1">
      <formula>OR($F$24-$H$24=0,NOT($I$40))</formula>
    </cfRule>
  </conditionalFormatting>
  <pageMargins left="0.78740157480314965" right="0.59055118110236227" top="0.70866141732283472" bottom="0.70866141732283472" header="0.35433070866141736" footer="0.35433070866141736"/>
  <pageSetup paperSize="9" orientation="landscape" verticalDpi="196" r:id="rId1"/>
  <headerFooter alignWithMargins="0">
    <oddHeader>&amp;LErgebnisdatenblatt&amp;C&amp;F&amp;RSeite &amp;P von &amp;N  Seiten</oddHeader>
    <oddFooter>&amp;L(c) LVU, 79336 Herbolzheim&amp;RTel +49 7643 40335; Fax: +49 7643 40319; info@lvus.de</oddFooter>
  </headerFooter>
  <rowBreaks count="1" manualBreakCount="1">
    <brk id="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21" r:id="rId4" name="Drop Down 73">
              <controlPr locked="0" defaultSize="0" autoLine="0" autoPict="0">
                <anchor moveWithCells="1">
                  <from>
                    <xdr:col>6</xdr:col>
                    <xdr:colOff>95250</xdr:colOff>
                    <xdr:row>16</xdr:row>
                    <xdr:rowOff>52388</xdr:rowOff>
                  </from>
                  <to>
                    <xdr:col>6</xdr:col>
                    <xdr:colOff>957263</xdr:colOff>
                    <xdr:row>16</xdr:row>
                    <xdr:rowOff>328613</xdr:rowOff>
                  </to>
                </anchor>
              </controlPr>
            </control>
          </mc:Choice>
        </mc:AlternateContent>
        <mc:AlternateContent xmlns:mc="http://schemas.openxmlformats.org/markup-compatibility/2006">
          <mc:Choice Requires="x14">
            <control shapeId="2095" r:id="rId5" name="Drop Down 47">
              <controlPr locked="0" defaultSize="0" autoLine="0" autoPict="0">
                <anchor moveWithCells="1">
                  <from>
                    <xdr:col>1</xdr:col>
                    <xdr:colOff>23813</xdr:colOff>
                    <xdr:row>29</xdr:row>
                    <xdr:rowOff>33338</xdr:rowOff>
                  </from>
                  <to>
                    <xdr:col>7</xdr:col>
                    <xdr:colOff>138113</xdr:colOff>
                    <xdr:row>29</xdr:row>
                    <xdr:rowOff>233363</xdr:rowOff>
                  </to>
                </anchor>
              </controlPr>
            </control>
          </mc:Choice>
        </mc:AlternateContent>
        <mc:AlternateContent xmlns:mc="http://schemas.openxmlformats.org/markup-compatibility/2006">
          <mc:Choice Requires="x14">
            <control shapeId="2128" r:id="rId6" name="Drop Down 80">
              <controlPr locked="0" defaultSize="0" autoLine="0" autoPict="0">
                <anchor moveWithCells="1">
                  <from>
                    <xdr:col>1</xdr:col>
                    <xdr:colOff>23813</xdr:colOff>
                    <xdr:row>27</xdr:row>
                    <xdr:rowOff>33338</xdr:rowOff>
                  </from>
                  <to>
                    <xdr:col>7</xdr:col>
                    <xdr:colOff>138113</xdr:colOff>
                    <xdr:row>27</xdr:row>
                    <xdr:rowOff>233363</xdr:rowOff>
                  </to>
                </anchor>
              </controlPr>
            </control>
          </mc:Choice>
        </mc:AlternateContent>
        <mc:AlternateContent xmlns:mc="http://schemas.openxmlformats.org/markup-compatibility/2006">
          <mc:Choice Requires="x14">
            <control shapeId="2130" r:id="rId7" name="Drop Down 82">
              <controlPr locked="0" defaultSize="0" autoLine="0" autoPict="0">
                <anchor moveWithCells="1">
                  <from>
                    <xdr:col>1</xdr:col>
                    <xdr:colOff>23813</xdr:colOff>
                    <xdr:row>37</xdr:row>
                    <xdr:rowOff>33338</xdr:rowOff>
                  </from>
                  <to>
                    <xdr:col>7</xdr:col>
                    <xdr:colOff>138113</xdr:colOff>
                    <xdr:row>37</xdr:row>
                    <xdr:rowOff>233363</xdr:rowOff>
                  </to>
                </anchor>
              </controlPr>
            </control>
          </mc:Choice>
        </mc:AlternateContent>
        <mc:AlternateContent xmlns:mc="http://schemas.openxmlformats.org/markup-compatibility/2006">
          <mc:Choice Requires="x14">
            <control shapeId="2129" r:id="rId8" name="Drop Down 81">
              <controlPr locked="0" defaultSize="0" autoLine="0" autoPict="0">
                <anchor moveWithCells="1">
                  <from>
                    <xdr:col>1</xdr:col>
                    <xdr:colOff>23813</xdr:colOff>
                    <xdr:row>39</xdr:row>
                    <xdr:rowOff>33338</xdr:rowOff>
                  </from>
                  <to>
                    <xdr:col>7</xdr:col>
                    <xdr:colOff>138113</xdr:colOff>
                    <xdr:row>39</xdr:row>
                    <xdr:rowOff>233363</xdr:rowOff>
                  </to>
                </anchor>
              </controlPr>
            </control>
          </mc:Choice>
        </mc:AlternateContent>
        <mc:AlternateContent xmlns:mc="http://schemas.openxmlformats.org/markup-compatibility/2006">
          <mc:Choice Requires="x14">
            <control shapeId="2131" r:id="rId9" name="Drop Down 83">
              <controlPr locked="0" defaultSize="0" autoLine="0" autoPict="0">
                <anchor moveWithCells="1">
                  <from>
                    <xdr:col>1</xdr:col>
                    <xdr:colOff>23813</xdr:colOff>
                    <xdr:row>41</xdr:row>
                    <xdr:rowOff>33338</xdr:rowOff>
                  </from>
                  <to>
                    <xdr:col>7</xdr:col>
                    <xdr:colOff>138113</xdr:colOff>
                    <xdr:row>41</xdr:row>
                    <xdr:rowOff>233363</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H1" sqref="H1"/>
    </sheetView>
  </sheetViews>
  <sheetFormatPr baseColWidth="10" defaultColWidth="11.5" defaultRowHeight="15.4" x14ac:dyDescent="0.45"/>
  <cols>
    <col min="1" max="7" width="12.640625" style="1" customWidth="1"/>
    <col min="8" max="16384" width="11.5" style="1"/>
  </cols>
  <sheetData>
    <row r="1" spans="1:8" x14ac:dyDescent="0.45">
      <c r="A1" s="1" t="s">
        <v>20</v>
      </c>
      <c r="H1" s="36">
        <f>COUNTA(A2:G38)</f>
        <v>0</v>
      </c>
    </row>
    <row r="2" spans="1:8" x14ac:dyDescent="0.45">
      <c r="A2" s="128"/>
      <c r="B2" s="128"/>
      <c r="C2" s="128"/>
      <c r="D2" s="128"/>
      <c r="E2" s="128"/>
      <c r="F2" s="128"/>
      <c r="G2" s="128"/>
    </row>
    <row r="3" spans="1:8" x14ac:dyDescent="0.45">
      <c r="A3" s="128"/>
      <c r="B3" s="128"/>
      <c r="C3" s="128"/>
      <c r="D3" s="128"/>
      <c r="E3" s="128"/>
      <c r="F3" s="128"/>
      <c r="G3" s="128"/>
    </row>
    <row r="4" spans="1:8" x14ac:dyDescent="0.45">
      <c r="A4" s="128"/>
      <c r="B4" s="128"/>
      <c r="C4" s="128"/>
      <c r="D4" s="128"/>
      <c r="E4" s="128"/>
      <c r="F4" s="128"/>
      <c r="G4" s="128"/>
    </row>
    <row r="5" spans="1:8" x14ac:dyDescent="0.45">
      <c r="A5" s="128"/>
      <c r="B5" s="128"/>
      <c r="C5" s="128"/>
      <c r="D5" s="128"/>
      <c r="E5" s="128"/>
      <c r="F5" s="128"/>
      <c r="G5" s="128"/>
    </row>
    <row r="6" spans="1:8" x14ac:dyDescent="0.45">
      <c r="A6" s="128"/>
      <c r="B6" s="128"/>
      <c r="C6" s="128"/>
      <c r="D6" s="128"/>
      <c r="E6" s="128"/>
      <c r="F6" s="128"/>
      <c r="G6" s="128"/>
    </row>
    <row r="7" spans="1:8" x14ac:dyDescent="0.45">
      <c r="A7" s="128"/>
      <c r="B7" s="128"/>
      <c r="C7" s="128"/>
      <c r="D7" s="128"/>
      <c r="E7" s="128"/>
      <c r="F7" s="128"/>
      <c r="G7" s="128"/>
    </row>
    <row r="8" spans="1:8" x14ac:dyDescent="0.45">
      <c r="A8" s="128"/>
      <c r="B8" s="128"/>
      <c r="C8" s="128"/>
      <c r="D8" s="128"/>
      <c r="E8" s="128"/>
      <c r="F8" s="128"/>
      <c r="G8" s="128"/>
    </row>
    <row r="9" spans="1:8" x14ac:dyDescent="0.45">
      <c r="A9" s="128"/>
      <c r="B9" s="128"/>
      <c r="C9" s="128"/>
      <c r="D9" s="128"/>
      <c r="E9" s="128"/>
      <c r="F9" s="128"/>
      <c r="G9" s="128"/>
    </row>
    <row r="10" spans="1:8" x14ac:dyDescent="0.45">
      <c r="A10" s="128"/>
      <c r="B10" s="128"/>
      <c r="C10" s="128"/>
      <c r="D10" s="128"/>
      <c r="E10" s="128"/>
      <c r="F10" s="128"/>
      <c r="G10" s="128"/>
    </row>
    <row r="11" spans="1:8" x14ac:dyDescent="0.45">
      <c r="A11" s="128"/>
      <c r="B11" s="128"/>
      <c r="C11" s="128"/>
      <c r="D11" s="128"/>
      <c r="E11" s="128"/>
      <c r="F11" s="128"/>
      <c r="G11" s="128"/>
    </row>
    <row r="12" spans="1:8" x14ac:dyDescent="0.45">
      <c r="A12" s="128"/>
      <c r="B12" s="128"/>
      <c r="C12" s="128"/>
      <c r="D12" s="128"/>
      <c r="E12" s="128"/>
      <c r="F12" s="128"/>
      <c r="G12" s="128"/>
    </row>
    <row r="13" spans="1:8" x14ac:dyDescent="0.45">
      <c r="A13" s="128"/>
      <c r="B13" s="128"/>
      <c r="C13" s="128"/>
      <c r="D13" s="128"/>
      <c r="E13" s="128"/>
      <c r="F13" s="128"/>
      <c r="G13" s="128"/>
    </row>
    <row r="14" spans="1:8" x14ac:dyDescent="0.45">
      <c r="A14" s="128"/>
      <c r="B14" s="128"/>
      <c r="C14" s="128"/>
      <c r="D14" s="128"/>
      <c r="E14" s="128"/>
      <c r="F14" s="128"/>
      <c r="G14" s="128"/>
    </row>
    <row r="15" spans="1:8" x14ac:dyDescent="0.45">
      <c r="A15" s="128"/>
      <c r="B15" s="128"/>
      <c r="C15" s="128"/>
      <c r="D15" s="128"/>
      <c r="E15" s="128"/>
      <c r="F15" s="128"/>
      <c r="G15" s="128"/>
    </row>
    <row r="16" spans="1:8" x14ac:dyDescent="0.45">
      <c r="A16" s="128"/>
      <c r="B16" s="128"/>
      <c r="C16" s="128"/>
      <c r="D16" s="128"/>
      <c r="E16" s="128"/>
      <c r="F16" s="128"/>
      <c r="G16" s="128"/>
    </row>
    <row r="17" spans="1:7" x14ac:dyDescent="0.45">
      <c r="A17" s="128"/>
      <c r="B17" s="128"/>
      <c r="C17" s="128"/>
      <c r="D17" s="128"/>
      <c r="E17" s="128"/>
      <c r="F17" s="128"/>
      <c r="G17" s="128"/>
    </row>
    <row r="18" spans="1:7" x14ac:dyDescent="0.45">
      <c r="A18" s="128"/>
      <c r="B18" s="128"/>
      <c r="C18" s="128"/>
      <c r="D18" s="128"/>
      <c r="E18" s="128"/>
      <c r="F18" s="128"/>
      <c r="G18" s="128"/>
    </row>
    <row r="19" spans="1:7" x14ac:dyDescent="0.45">
      <c r="A19" s="128"/>
      <c r="B19" s="128"/>
      <c r="C19" s="128"/>
      <c r="D19" s="128"/>
      <c r="E19" s="128"/>
      <c r="F19" s="128"/>
      <c r="G19" s="128"/>
    </row>
    <row r="20" spans="1:7" x14ac:dyDescent="0.45">
      <c r="A20" s="128"/>
      <c r="B20" s="128"/>
      <c r="C20" s="128"/>
      <c r="D20" s="128"/>
      <c r="E20" s="128"/>
      <c r="F20" s="128"/>
      <c r="G20" s="128"/>
    </row>
    <row r="21" spans="1:7" x14ac:dyDescent="0.45">
      <c r="A21" s="128"/>
      <c r="B21" s="128"/>
      <c r="C21" s="128"/>
      <c r="D21" s="128"/>
      <c r="E21" s="128"/>
      <c r="F21" s="128"/>
      <c r="G21" s="128"/>
    </row>
    <row r="22" spans="1:7" x14ac:dyDescent="0.45">
      <c r="A22" s="128"/>
      <c r="B22" s="128"/>
      <c r="C22" s="128"/>
      <c r="D22" s="128"/>
      <c r="E22" s="128"/>
      <c r="F22" s="128"/>
      <c r="G22" s="128"/>
    </row>
    <row r="23" spans="1:7" x14ac:dyDescent="0.45">
      <c r="A23" s="128"/>
      <c r="B23" s="128"/>
      <c r="C23" s="128"/>
      <c r="D23" s="128"/>
      <c r="E23" s="128"/>
      <c r="F23" s="128"/>
      <c r="G23" s="128"/>
    </row>
    <row r="24" spans="1:7" x14ac:dyDescent="0.45">
      <c r="A24" s="128"/>
      <c r="B24" s="128"/>
      <c r="C24" s="128"/>
      <c r="D24" s="128"/>
      <c r="E24" s="128"/>
      <c r="F24" s="128"/>
      <c r="G24" s="128"/>
    </row>
    <row r="25" spans="1:7" x14ac:dyDescent="0.45">
      <c r="A25" s="128"/>
      <c r="B25" s="128"/>
      <c r="C25" s="128"/>
      <c r="D25" s="128"/>
      <c r="E25" s="128"/>
      <c r="F25" s="128"/>
      <c r="G25" s="128"/>
    </row>
    <row r="26" spans="1:7" x14ac:dyDescent="0.45">
      <c r="A26" s="128"/>
      <c r="B26" s="128"/>
      <c r="C26" s="128"/>
      <c r="D26" s="128"/>
      <c r="E26" s="128"/>
      <c r="F26" s="128"/>
      <c r="G26" s="128"/>
    </row>
    <row r="27" spans="1:7" x14ac:dyDescent="0.45">
      <c r="A27" s="128"/>
      <c r="B27" s="128"/>
      <c r="C27" s="128"/>
      <c r="D27" s="128"/>
      <c r="E27" s="128"/>
      <c r="F27" s="128"/>
      <c r="G27" s="128"/>
    </row>
    <row r="28" spans="1:7" x14ac:dyDescent="0.45">
      <c r="A28" s="128"/>
      <c r="B28" s="128"/>
      <c r="C28" s="128"/>
      <c r="D28" s="128"/>
      <c r="E28" s="128"/>
      <c r="F28" s="128"/>
      <c r="G28" s="128"/>
    </row>
    <row r="29" spans="1:7" x14ac:dyDescent="0.45">
      <c r="A29" s="128"/>
      <c r="B29" s="128"/>
      <c r="C29" s="128"/>
      <c r="D29" s="128"/>
      <c r="E29" s="128"/>
      <c r="F29" s="128"/>
      <c r="G29" s="128"/>
    </row>
    <row r="30" spans="1:7" x14ac:dyDescent="0.45">
      <c r="A30" s="128"/>
      <c r="B30" s="128"/>
      <c r="C30" s="128"/>
      <c r="D30" s="128"/>
      <c r="E30" s="128"/>
      <c r="F30" s="128"/>
      <c r="G30" s="128"/>
    </row>
    <row r="31" spans="1:7" x14ac:dyDescent="0.45">
      <c r="A31" s="128"/>
      <c r="B31" s="128"/>
      <c r="C31" s="128"/>
      <c r="D31" s="128"/>
      <c r="E31" s="128"/>
      <c r="F31" s="128"/>
      <c r="G31" s="128"/>
    </row>
    <row r="32" spans="1:7" x14ac:dyDescent="0.45">
      <c r="A32" s="128"/>
      <c r="B32" s="128"/>
      <c r="C32" s="128"/>
      <c r="D32" s="128"/>
      <c r="E32" s="128"/>
      <c r="F32" s="128"/>
      <c r="G32" s="128"/>
    </row>
    <row r="33" spans="1:7" x14ac:dyDescent="0.45">
      <c r="A33" s="128"/>
      <c r="B33" s="128"/>
      <c r="C33" s="128"/>
      <c r="D33" s="128"/>
      <c r="E33" s="128"/>
      <c r="F33" s="128"/>
      <c r="G33" s="128"/>
    </row>
    <row r="34" spans="1:7" x14ac:dyDescent="0.45">
      <c r="A34" s="128"/>
      <c r="B34" s="128"/>
      <c r="C34" s="128"/>
      <c r="D34" s="128"/>
      <c r="E34" s="128"/>
      <c r="F34" s="128"/>
      <c r="G34" s="128"/>
    </row>
    <row r="35" spans="1:7" x14ac:dyDescent="0.45">
      <c r="A35" s="128"/>
      <c r="B35" s="128"/>
      <c r="C35" s="128"/>
      <c r="D35" s="128"/>
      <c r="E35" s="128"/>
      <c r="F35" s="128"/>
      <c r="G35" s="128"/>
    </row>
    <row r="36" spans="1:7" x14ac:dyDescent="0.45">
      <c r="A36" s="128"/>
      <c r="B36" s="128"/>
      <c r="C36" s="128"/>
      <c r="D36" s="128"/>
      <c r="E36" s="128"/>
      <c r="F36" s="128"/>
      <c r="G36" s="128"/>
    </row>
    <row r="37" spans="1:7" x14ac:dyDescent="0.45">
      <c r="A37" s="128"/>
      <c r="B37" s="128"/>
      <c r="C37" s="128"/>
      <c r="D37" s="128"/>
      <c r="E37" s="128"/>
      <c r="F37" s="128"/>
      <c r="G37" s="128"/>
    </row>
    <row r="38" spans="1:7" x14ac:dyDescent="0.45">
      <c r="A38" s="128"/>
      <c r="B38" s="128"/>
      <c r="C38" s="128"/>
      <c r="D38" s="128"/>
      <c r="E38" s="128"/>
      <c r="F38" s="128"/>
      <c r="G38" s="128"/>
    </row>
  </sheetData>
  <sheetProtection algorithmName="SHA-512" hashValue="SJTgJgCpKyj46leSX2AWYCmaZ9q/xTB1ai/I+wqEbh2n95IQxxGEW+MzazJsmppnNgAZ/KPA8QxiBIeEa6tt1Q==" saltValue="2gt6+6fPug+so1/EHsOjng==" spinCount="100000" sheet="1" objects="1" scenarios="1"/>
  <mergeCells count="37">
    <mergeCell ref="A2:G2"/>
    <mergeCell ref="A3:G3"/>
    <mergeCell ref="A4:G4"/>
    <mergeCell ref="A5:G5"/>
    <mergeCell ref="A12:G12"/>
    <mergeCell ref="A6:G6"/>
    <mergeCell ref="A7:G7"/>
    <mergeCell ref="A8:G8"/>
    <mergeCell ref="A9:G9"/>
    <mergeCell ref="A22:G22"/>
    <mergeCell ref="A23:G23"/>
    <mergeCell ref="A24:G24"/>
    <mergeCell ref="A25:G25"/>
    <mergeCell ref="A10:G10"/>
    <mergeCell ref="A11:G11"/>
    <mergeCell ref="A18:G18"/>
    <mergeCell ref="A19:G19"/>
    <mergeCell ref="A20:G20"/>
    <mergeCell ref="A21:G21"/>
    <mergeCell ref="A14:G14"/>
    <mergeCell ref="A15:G15"/>
    <mergeCell ref="A16:G16"/>
    <mergeCell ref="A17:G17"/>
    <mergeCell ref="A13:G13"/>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9"/>
  <sheetViews>
    <sheetView workbookViewId="0">
      <selection activeCell="B11" sqref="B11"/>
    </sheetView>
  </sheetViews>
  <sheetFormatPr baseColWidth="10" defaultColWidth="11.5" defaultRowHeight="15.4" x14ac:dyDescent="0.45"/>
  <cols>
    <col min="1" max="1" width="13.140625" style="19" customWidth="1"/>
    <col min="2" max="2" width="62.85546875" style="19" customWidth="1"/>
    <col min="3" max="16384" width="11.5" style="19"/>
  </cols>
  <sheetData>
    <row r="1" spans="1:3" ht="31.15" thickBot="1" x14ac:dyDescent="0.5">
      <c r="A1" s="11" t="s">
        <v>80</v>
      </c>
      <c r="B1" s="26">
        <v>7</v>
      </c>
      <c r="C1" s="19">
        <f>MAX($A$3:$A$9)-1</f>
        <v>6</v>
      </c>
    </row>
    <row r="2" spans="1:3" ht="15.75" thickTop="1" x14ac:dyDescent="0.45">
      <c r="A2" s="24" t="s">
        <v>31</v>
      </c>
      <c r="B2" s="24" t="s">
        <v>32</v>
      </c>
      <c r="C2" s="51" t="s">
        <v>33</v>
      </c>
    </row>
    <row r="3" spans="1:3" x14ac:dyDescent="0.45">
      <c r="A3" s="23">
        <v>1</v>
      </c>
      <c r="B3" s="23" t="s">
        <v>85</v>
      </c>
      <c r="C3" s="22"/>
    </row>
    <row r="4" spans="1:3" x14ac:dyDescent="0.45">
      <c r="A4" s="23">
        <v>2</v>
      </c>
      <c r="B4" s="23" t="s">
        <v>86</v>
      </c>
      <c r="C4" s="19" t="s">
        <v>34</v>
      </c>
    </row>
    <row r="5" spans="1:3" x14ac:dyDescent="0.45">
      <c r="A5" s="23">
        <v>3</v>
      </c>
      <c r="B5" s="23" t="s">
        <v>91</v>
      </c>
    </row>
    <row r="6" spans="1:3" x14ac:dyDescent="0.45">
      <c r="A6" s="23">
        <v>4</v>
      </c>
      <c r="B6" s="23" t="s">
        <v>131</v>
      </c>
    </row>
    <row r="7" spans="1:3" x14ac:dyDescent="0.45">
      <c r="A7" s="23">
        <v>5</v>
      </c>
      <c r="B7" s="23" t="s">
        <v>132</v>
      </c>
    </row>
    <row r="8" spans="1:3" x14ac:dyDescent="0.45">
      <c r="A8" s="23">
        <v>6</v>
      </c>
      <c r="B8" s="23" t="s">
        <v>69</v>
      </c>
      <c r="C8" s="22"/>
    </row>
    <row r="9" spans="1:3" x14ac:dyDescent="0.45">
      <c r="A9" s="23">
        <v>7</v>
      </c>
      <c r="B9" s="142" t="s">
        <v>150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8"/>
  <sheetViews>
    <sheetView workbookViewId="0">
      <selection activeCell="B11" sqref="B11"/>
    </sheetView>
  </sheetViews>
  <sheetFormatPr baseColWidth="10" defaultColWidth="11.5" defaultRowHeight="15.4" x14ac:dyDescent="0.45"/>
  <cols>
    <col min="1" max="1" width="24.5" style="19" customWidth="1"/>
    <col min="2" max="2" width="55.140625" style="35" customWidth="1"/>
    <col min="3" max="16384" width="11.5" style="19"/>
  </cols>
  <sheetData>
    <row r="1" spans="1:3" ht="15.75" thickBot="1" x14ac:dyDescent="0.5">
      <c r="A1" s="17" t="s">
        <v>83</v>
      </c>
      <c r="B1" s="33">
        <v>6</v>
      </c>
      <c r="C1" s="19">
        <f>MAX($A$3:$A$8)-1</f>
        <v>5</v>
      </c>
    </row>
    <row r="2" spans="1:3" ht="15.75" thickTop="1" x14ac:dyDescent="0.45">
      <c r="A2" s="20"/>
      <c r="B2" s="34" t="s">
        <v>32</v>
      </c>
      <c r="C2" s="19" t="s">
        <v>33</v>
      </c>
    </row>
    <row r="3" spans="1:3" x14ac:dyDescent="0.45">
      <c r="A3" s="18">
        <v>1</v>
      </c>
      <c r="B3" s="23" t="s">
        <v>87</v>
      </c>
      <c r="C3" s="22"/>
    </row>
    <row r="4" spans="1:3" x14ac:dyDescent="0.45">
      <c r="A4" s="18">
        <v>2</v>
      </c>
      <c r="B4" s="23" t="s">
        <v>88</v>
      </c>
      <c r="C4" s="19" t="s">
        <v>34</v>
      </c>
    </row>
    <row r="5" spans="1:3" x14ac:dyDescent="0.45">
      <c r="A5" s="18">
        <v>3</v>
      </c>
      <c r="B5" s="23" t="s">
        <v>92</v>
      </c>
    </row>
    <row r="6" spans="1:3" x14ac:dyDescent="0.45">
      <c r="A6" s="18">
        <v>4</v>
      </c>
      <c r="B6" s="23" t="s">
        <v>99</v>
      </c>
    </row>
    <row r="7" spans="1:3" x14ac:dyDescent="0.45">
      <c r="A7" s="18">
        <v>5</v>
      </c>
      <c r="B7" s="18" t="s">
        <v>5</v>
      </c>
      <c r="C7" s="22"/>
    </row>
    <row r="8" spans="1:3" x14ac:dyDescent="0.45">
      <c r="A8" s="18">
        <v>6</v>
      </c>
      <c r="B8" s="142" t="s">
        <v>150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3"/>
  <sheetViews>
    <sheetView workbookViewId="0">
      <selection activeCell="B11" sqref="B11"/>
    </sheetView>
  </sheetViews>
  <sheetFormatPr baseColWidth="10" defaultColWidth="11.5" defaultRowHeight="15.4" x14ac:dyDescent="0.45"/>
  <cols>
    <col min="1" max="1" width="14.140625" style="19" customWidth="1"/>
    <col min="2" max="2" width="55.140625" style="18" customWidth="1"/>
    <col min="3" max="16384" width="11.5" style="19"/>
  </cols>
  <sheetData>
    <row r="1" spans="1:3" ht="15.75" thickBot="1" x14ac:dyDescent="0.5">
      <c r="A1" s="11" t="s">
        <v>82</v>
      </c>
      <c r="B1" s="25">
        <v>4</v>
      </c>
      <c r="C1" s="19">
        <f>MAX($A$3:$A$12)-1</f>
        <v>9</v>
      </c>
    </row>
    <row r="2" spans="1:3" ht="15.75" thickTop="1" x14ac:dyDescent="0.45">
      <c r="A2" s="24" t="s">
        <v>31</v>
      </c>
      <c r="B2" s="21" t="s">
        <v>32</v>
      </c>
      <c r="C2" s="51" t="s">
        <v>33</v>
      </c>
    </row>
    <row r="3" spans="1:3" x14ac:dyDescent="0.45">
      <c r="A3" s="65">
        <v>1</v>
      </c>
      <c r="B3" s="23" t="s">
        <v>89</v>
      </c>
      <c r="C3" s="23"/>
    </row>
    <row r="4" spans="1:3" x14ac:dyDescent="0.45">
      <c r="A4" s="65">
        <v>2</v>
      </c>
      <c r="B4" s="23" t="s">
        <v>90</v>
      </c>
      <c r="C4" s="23" t="s">
        <v>34</v>
      </c>
    </row>
    <row r="5" spans="1:3" x14ac:dyDescent="0.45">
      <c r="A5" s="65">
        <v>3</v>
      </c>
      <c r="B5" s="23" t="s">
        <v>94</v>
      </c>
      <c r="C5" s="23"/>
    </row>
    <row r="6" spans="1:3" x14ac:dyDescent="0.45">
      <c r="A6" s="65">
        <v>4</v>
      </c>
      <c r="B6" s="23" t="s">
        <v>95</v>
      </c>
      <c r="C6" s="23" t="s">
        <v>34</v>
      </c>
    </row>
    <row r="7" spans="1:3" x14ac:dyDescent="0.45">
      <c r="A7" s="65">
        <v>5</v>
      </c>
      <c r="B7" s="23" t="s">
        <v>93</v>
      </c>
      <c r="C7" s="23"/>
    </row>
    <row r="8" spans="1:3" x14ac:dyDescent="0.45">
      <c r="A8" s="65">
        <v>6</v>
      </c>
      <c r="B8" s="23" t="s">
        <v>96</v>
      </c>
      <c r="C8" s="23"/>
    </row>
    <row r="9" spans="1:3" x14ac:dyDescent="0.45">
      <c r="A9" s="65">
        <v>7</v>
      </c>
      <c r="B9" s="23" t="s">
        <v>97</v>
      </c>
      <c r="C9" s="23"/>
    </row>
    <row r="10" spans="1:3" x14ac:dyDescent="0.45">
      <c r="A10" s="65">
        <v>8</v>
      </c>
      <c r="B10" s="23" t="s">
        <v>98</v>
      </c>
      <c r="C10" s="23"/>
    </row>
    <row r="11" spans="1:3" x14ac:dyDescent="0.45">
      <c r="A11" s="65">
        <v>9</v>
      </c>
      <c r="B11" s="23" t="s">
        <v>5</v>
      </c>
      <c r="C11" s="23"/>
    </row>
    <row r="12" spans="1:3" x14ac:dyDescent="0.45">
      <c r="A12" s="65">
        <v>10</v>
      </c>
      <c r="B12" s="142" t="s">
        <v>150</v>
      </c>
    </row>
    <row r="13" spans="1:3" x14ac:dyDescent="0.45">
      <c r="A13" s="1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C2660-74B7-4524-943B-403FEF662334}">
  <dimension ref="A1:F16"/>
  <sheetViews>
    <sheetView workbookViewId="0">
      <selection activeCell="B11" sqref="B11"/>
    </sheetView>
  </sheetViews>
  <sheetFormatPr baseColWidth="10" defaultColWidth="11.42578125" defaultRowHeight="15.4" x14ac:dyDescent="0.45"/>
  <cols>
    <col min="1" max="1" width="13.140625" style="19" customWidth="1"/>
    <col min="2" max="2" width="55.140625" style="18" customWidth="1"/>
    <col min="3" max="16384" width="11.42578125" style="19"/>
  </cols>
  <sheetData>
    <row r="1" spans="1:6" ht="28.15" thickBot="1" x14ac:dyDescent="0.5">
      <c r="A1" s="137" t="s">
        <v>142</v>
      </c>
      <c r="B1" s="25"/>
      <c r="C1" s="19">
        <f>MAX($A$3:$A$16)-1</f>
        <v>13</v>
      </c>
      <c r="D1" s="19" t="s">
        <v>138</v>
      </c>
      <c r="E1" s="19" t="s">
        <v>143</v>
      </c>
      <c r="F1" s="19" t="s">
        <v>137</v>
      </c>
    </row>
    <row r="2" spans="1:6" ht="15.75" thickTop="1" x14ac:dyDescent="0.45">
      <c r="A2" s="24" t="s">
        <v>31</v>
      </c>
      <c r="B2" s="21" t="s">
        <v>32</v>
      </c>
      <c r="C2" s="19" t="s">
        <v>144</v>
      </c>
      <c r="D2" s="19">
        <v>14</v>
      </c>
      <c r="E2" s="19">
        <v>14</v>
      </c>
      <c r="F2" s="19">
        <v>14</v>
      </c>
    </row>
    <row r="3" spans="1:6" ht="26.25" x14ac:dyDescent="0.45">
      <c r="A3" s="138">
        <v>1</v>
      </c>
      <c r="B3" s="142" t="s">
        <v>145</v>
      </c>
      <c r="C3" s="139"/>
    </row>
    <row r="4" spans="1:6" ht="26.25" x14ac:dyDescent="0.45">
      <c r="A4" s="138">
        <v>2</v>
      </c>
      <c r="B4" s="142" t="s">
        <v>146</v>
      </c>
      <c r="C4" s="140"/>
      <c r="D4" s="141"/>
    </row>
    <row r="5" spans="1:6" ht="26.25" x14ac:dyDescent="0.45">
      <c r="A5" s="138">
        <v>3</v>
      </c>
      <c r="B5" s="142" t="s">
        <v>157</v>
      </c>
      <c r="C5" s="140"/>
      <c r="D5" s="141"/>
    </row>
    <row r="6" spans="1:6" x14ac:dyDescent="0.45">
      <c r="A6" s="138">
        <v>4</v>
      </c>
      <c r="B6" s="142" t="s">
        <v>153</v>
      </c>
      <c r="C6" s="140"/>
      <c r="D6" s="141"/>
    </row>
    <row r="7" spans="1:6" x14ac:dyDescent="0.45">
      <c r="A7" s="138">
        <v>5</v>
      </c>
      <c r="B7" s="142" t="s">
        <v>151</v>
      </c>
      <c r="C7" s="140"/>
      <c r="D7" s="141"/>
    </row>
    <row r="8" spans="1:6" x14ac:dyDescent="0.45">
      <c r="A8" s="138">
        <v>6</v>
      </c>
      <c r="B8" s="142" t="s">
        <v>152</v>
      </c>
      <c r="C8" s="140"/>
      <c r="D8" s="141"/>
    </row>
    <row r="9" spans="1:6" x14ac:dyDescent="0.45">
      <c r="A9" s="138">
        <v>7</v>
      </c>
      <c r="B9" s="142" t="s">
        <v>149</v>
      </c>
      <c r="C9" s="140"/>
      <c r="D9" s="141"/>
    </row>
    <row r="10" spans="1:6" x14ac:dyDescent="0.45">
      <c r="A10" s="138">
        <v>8</v>
      </c>
      <c r="B10" s="142" t="s">
        <v>148</v>
      </c>
      <c r="C10" s="140"/>
      <c r="D10" s="141"/>
    </row>
    <row r="11" spans="1:6" x14ac:dyDescent="0.45">
      <c r="A11" s="138">
        <v>9</v>
      </c>
      <c r="B11" s="142" t="s">
        <v>154</v>
      </c>
      <c r="C11" s="140"/>
      <c r="D11" s="141"/>
    </row>
    <row r="12" spans="1:6" ht="26.25" x14ac:dyDescent="0.45">
      <c r="A12" s="138">
        <v>10</v>
      </c>
      <c r="B12" s="142" t="s">
        <v>155</v>
      </c>
      <c r="C12" s="140"/>
      <c r="D12" s="141"/>
    </row>
    <row r="13" spans="1:6" x14ac:dyDescent="0.45">
      <c r="A13" s="138">
        <v>11</v>
      </c>
      <c r="B13" s="142" t="s">
        <v>147</v>
      </c>
      <c r="C13" s="140"/>
      <c r="D13" s="141"/>
    </row>
    <row r="14" spans="1:6" x14ac:dyDescent="0.45">
      <c r="A14" s="138">
        <v>12</v>
      </c>
      <c r="B14" s="142" t="s">
        <v>156</v>
      </c>
      <c r="C14" s="140"/>
      <c r="D14" s="141"/>
    </row>
    <row r="15" spans="1:6" x14ac:dyDescent="0.45">
      <c r="A15" s="138">
        <v>13</v>
      </c>
      <c r="B15" s="142" t="s">
        <v>5</v>
      </c>
      <c r="C15" s="140"/>
      <c r="D15" s="141"/>
    </row>
    <row r="16" spans="1:6" x14ac:dyDescent="0.45">
      <c r="A16" s="138">
        <v>14</v>
      </c>
      <c r="B16" s="142" t="s">
        <v>150</v>
      </c>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5EBE6-5AC7-4A6D-A25D-635D638E1371}">
  <dimension ref="A1"/>
  <sheetViews>
    <sheetView topLeftCell="A7" workbookViewId="0">
      <selection activeCell="I3" sqref="I3"/>
    </sheetView>
  </sheetViews>
  <sheetFormatPr baseColWidth="10" defaultColWidth="11.42578125" defaultRowHeight="13.9" x14ac:dyDescent="0.4"/>
  <cols>
    <col min="1" max="16384" width="11.42578125" style="70"/>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40B9F-D34D-4091-84DA-57EFC2FD01EC}">
  <dimension ref="A1:C7"/>
  <sheetViews>
    <sheetView workbookViewId="0">
      <selection sqref="A1:C1"/>
    </sheetView>
  </sheetViews>
  <sheetFormatPr baseColWidth="10" defaultColWidth="11.42578125" defaultRowHeight="13.9" x14ac:dyDescent="0.4"/>
  <cols>
    <col min="1" max="3" width="27.5703125" style="72" customWidth="1"/>
    <col min="4" max="16384" width="11.42578125" style="72"/>
  </cols>
  <sheetData>
    <row r="1" spans="1:3" s="71" customFormat="1" ht="15" x14ac:dyDescent="0.4">
      <c r="A1" s="97" t="s">
        <v>40</v>
      </c>
      <c r="B1" s="97"/>
      <c r="C1" s="97"/>
    </row>
    <row r="2" spans="1:3" s="71" customFormat="1" ht="79.7" customHeight="1" x14ac:dyDescent="0.4">
      <c r="A2" s="95" t="s">
        <v>114</v>
      </c>
      <c r="B2" s="96"/>
      <c r="C2" s="96"/>
    </row>
    <row r="3" spans="1:3" s="71" customFormat="1" ht="66.2" customHeight="1" x14ac:dyDescent="0.4">
      <c r="A3" s="95" t="s">
        <v>41</v>
      </c>
      <c r="B3" s="96"/>
      <c r="C3" s="96"/>
    </row>
    <row r="4" spans="1:3" s="71" customFormat="1" ht="45" customHeight="1" x14ac:dyDescent="0.4">
      <c r="A4" s="95" t="s">
        <v>42</v>
      </c>
      <c r="B4" s="96"/>
      <c r="C4" s="96"/>
    </row>
    <row r="5" spans="1:3" s="71" customFormat="1" ht="45" customHeight="1" x14ac:dyDescent="0.4">
      <c r="A5" s="95" t="s">
        <v>43</v>
      </c>
      <c r="B5" s="95"/>
      <c r="C5" s="95"/>
    </row>
    <row r="6" spans="1:3" s="71" customFormat="1" ht="70.349999999999994" customHeight="1" x14ac:dyDescent="0.4">
      <c r="A6" s="95" t="s">
        <v>44</v>
      </c>
      <c r="B6" s="96"/>
      <c r="C6" s="96"/>
    </row>
    <row r="7" spans="1:3" s="71" customFormat="1" ht="65.25" customHeight="1" x14ac:dyDescent="0.4">
      <c r="A7" s="95" t="s">
        <v>133</v>
      </c>
      <c r="B7" s="96"/>
      <c r="C7" s="96"/>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C80AB-5E3A-46B4-89AE-234CB8B21E92}">
  <dimension ref="A1:D16"/>
  <sheetViews>
    <sheetView workbookViewId="0"/>
  </sheetViews>
  <sheetFormatPr baseColWidth="10" defaultColWidth="11.42578125" defaultRowHeight="15.4" x14ac:dyDescent="0.45"/>
  <cols>
    <col min="1" max="3" width="27.5703125" style="75" customWidth="1"/>
    <col min="4" max="16384" width="11.42578125" style="75"/>
  </cols>
  <sheetData>
    <row r="1" spans="1:4" s="74" customFormat="1" x14ac:dyDescent="0.4">
      <c r="A1" s="73" t="s">
        <v>11</v>
      </c>
      <c r="B1" s="73"/>
      <c r="C1" s="73"/>
      <c r="D1" s="73"/>
    </row>
    <row r="2" spans="1:4" s="74" customFormat="1" ht="72" customHeight="1" x14ac:dyDescent="0.4">
      <c r="A2" s="99" t="s">
        <v>23</v>
      </c>
      <c r="B2" s="100"/>
      <c r="C2" s="100"/>
    </row>
    <row r="3" spans="1:4" s="74" customFormat="1" ht="59.45" customHeight="1" x14ac:dyDescent="0.4">
      <c r="A3" s="99" t="s">
        <v>24</v>
      </c>
      <c r="B3" s="100"/>
      <c r="C3" s="100"/>
    </row>
    <row r="4" spans="1:4" s="74" customFormat="1" ht="108" customHeight="1" x14ac:dyDescent="0.4">
      <c r="A4" s="99" t="s">
        <v>25</v>
      </c>
      <c r="B4" s="100"/>
      <c r="C4" s="100"/>
    </row>
    <row r="5" spans="1:4" s="74" customFormat="1" ht="154.5" customHeight="1" x14ac:dyDescent="0.4">
      <c r="A5" s="99" t="s">
        <v>26</v>
      </c>
      <c r="B5" s="99"/>
      <c r="C5" s="99"/>
    </row>
    <row r="6" spans="1:4" s="74" customFormat="1" ht="141.94999999999999" customHeight="1" x14ac:dyDescent="0.4">
      <c r="A6" s="99" t="s">
        <v>27</v>
      </c>
      <c r="B6" s="99"/>
      <c r="C6" s="99"/>
    </row>
    <row r="7" spans="1:4" s="74" customFormat="1" ht="195.2" customHeight="1" x14ac:dyDescent="0.4">
      <c r="A7" s="99" t="s">
        <v>115</v>
      </c>
      <c r="B7" s="100"/>
      <c r="C7" s="100"/>
    </row>
    <row r="8" spans="1:4" s="74" customFormat="1" ht="79.7" customHeight="1" x14ac:dyDescent="0.4">
      <c r="A8" s="99" t="s">
        <v>39</v>
      </c>
      <c r="B8" s="100"/>
      <c r="C8" s="100"/>
    </row>
    <row r="9" spans="1:4" x14ac:dyDescent="0.45">
      <c r="A9" s="98"/>
      <c r="B9" s="98"/>
      <c r="C9" s="98"/>
    </row>
    <row r="10" spans="1:4" x14ac:dyDescent="0.45">
      <c r="A10" s="98"/>
      <c r="B10" s="98"/>
      <c r="C10" s="98"/>
    </row>
    <row r="11" spans="1:4" x14ac:dyDescent="0.45">
      <c r="A11" s="98"/>
      <c r="B11" s="98"/>
      <c r="C11" s="98"/>
    </row>
    <row r="12" spans="1:4" x14ac:dyDescent="0.45">
      <c r="A12" s="98"/>
      <c r="B12" s="98"/>
      <c r="C12" s="98"/>
    </row>
    <row r="13" spans="1:4" x14ac:dyDescent="0.45">
      <c r="A13" s="98"/>
      <c r="B13" s="98"/>
      <c r="C13" s="98"/>
    </row>
    <row r="14" spans="1:4" x14ac:dyDescent="0.45">
      <c r="A14" s="98"/>
      <c r="B14" s="98"/>
      <c r="C14" s="98"/>
    </row>
    <row r="15" spans="1:4" x14ac:dyDescent="0.45">
      <c r="A15" s="98"/>
      <c r="B15" s="98"/>
      <c r="C15" s="98"/>
    </row>
    <row r="16" spans="1:4" x14ac:dyDescent="0.45">
      <c r="A16" s="98"/>
      <c r="B16" s="98"/>
      <c r="C16" s="98"/>
    </row>
  </sheetData>
  <sheetProtection algorithmName="SHA-512" hashValue="8UTbgRXllzp2yizEZQ2D4EAH9ZeuRYpBPZZjEhjU6VQMcAs+TbVFE7amolGEpq2abzSD5croDhRwGMGyc7cmGg==" saltValue="amUNxf+n613xZGXbuxT6Fg=="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917F8-DA19-4FA4-B71B-B1AF1E289F0B}">
  <sheetPr>
    <pageSetUpPr fitToPage="1"/>
  </sheetPr>
  <dimension ref="A1:E11"/>
  <sheetViews>
    <sheetView workbookViewId="0">
      <selection sqref="A1:C1"/>
    </sheetView>
  </sheetViews>
  <sheetFormatPr baseColWidth="10" defaultColWidth="11.42578125" defaultRowHeight="15.4" x14ac:dyDescent="0.45"/>
  <cols>
    <col min="1" max="3" width="27.5703125" style="76" customWidth="1"/>
    <col min="4" max="16384" width="11.42578125" style="76"/>
  </cols>
  <sheetData>
    <row r="1" spans="1:5" ht="27.75" customHeight="1" x14ac:dyDescent="0.45">
      <c r="A1" s="101" t="s">
        <v>116</v>
      </c>
      <c r="B1" s="101"/>
      <c r="C1" s="101"/>
    </row>
    <row r="2" spans="1:5" s="77" customFormat="1" ht="100.35" customHeight="1" x14ac:dyDescent="0.4">
      <c r="A2" s="99" t="s">
        <v>117</v>
      </c>
      <c r="B2" s="100"/>
      <c r="C2" s="100"/>
      <c r="E2" s="78"/>
    </row>
    <row r="3" spans="1:5" s="77" customFormat="1" ht="45" customHeight="1" x14ac:dyDescent="0.4">
      <c r="A3" s="99" t="s">
        <v>118</v>
      </c>
      <c r="B3" s="100"/>
      <c r="C3" s="100"/>
      <c r="E3" s="78"/>
    </row>
    <row r="4" spans="1:5" s="77" customFormat="1" ht="66.75" customHeight="1" x14ac:dyDescent="0.4">
      <c r="A4" s="102" t="s">
        <v>119</v>
      </c>
      <c r="B4" s="103"/>
      <c r="C4" s="104"/>
      <c r="E4" s="78"/>
    </row>
    <row r="5" spans="1:5" ht="30.75" x14ac:dyDescent="0.45">
      <c r="A5" s="79" t="s">
        <v>35</v>
      </c>
      <c r="B5" s="79" t="s">
        <v>38</v>
      </c>
    </row>
    <row r="6" spans="1:5" x14ac:dyDescent="0.45">
      <c r="A6" s="80">
        <v>1379</v>
      </c>
      <c r="B6" s="80">
        <v>1380</v>
      </c>
    </row>
    <row r="7" spans="1:5" x14ac:dyDescent="0.45">
      <c r="A7" s="80">
        <v>179.34</v>
      </c>
      <c r="B7" s="80">
        <v>179</v>
      </c>
    </row>
    <row r="8" spans="1:5" x14ac:dyDescent="0.45">
      <c r="A8" s="80">
        <v>80.12</v>
      </c>
      <c r="B8" s="80">
        <v>80.099999999999994</v>
      </c>
    </row>
    <row r="9" spans="1:5" x14ac:dyDescent="0.45">
      <c r="A9" s="80">
        <v>7.8</v>
      </c>
      <c r="B9" s="81">
        <v>7.8</v>
      </c>
    </row>
    <row r="10" spans="1:5" ht="24" hidden="1" customHeight="1" x14ac:dyDescent="0.45">
      <c r="A10" s="105"/>
      <c r="B10" s="106"/>
      <c r="C10" s="106"/>
    </row>
    <row r="11" spans="1:5" x14ac:dyDescent="0.45">
      <c r="A11" s="80">
        <v>7.8320000000000001E-2</v>
      </c>
      <c r="B11" s="82">
        <v>7.8299999999999995E-2</v>
      </c>
    </row>
  </sheetData>
  <sheetProtection algorithmName="SHA-512" hashValue="e0WyWl/RkMSE1jMAdINNG95Dm/Nq9GUFrylFtYzJuy++W0K9R642ZIpQX66bbmwN86CvMVmDoMV9OFxHyZV6ug==" saltValue="0eXNFb3PPzXYVOXGfj0kg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1B20D-228C-4D8C-9986-4073B9462D5E}">
  <dimension ref="A1:H20"/>
  <sheetViews>
    <sheetView zoomScaleNormal="100" workbookViewId="0">
      <selection sqref="A1:H1"/>
    </sheetView>
  </sheetViews>
  <sheetFormatPr baseColWidth="10" defaultColWidth="11.42578125" defaultRowHeight="13.9" x14ac:dyDescent="0.4"/>
  <cols>
    <col min="1" max="8" width="10.5703125" style="84" customWidth="1"/>
    <col min="9" max="256" width="11.42578125" style="84"/>
    <col min="257" max="264" width="10.5703125" style="84" customWidth="1"/>
    <col min="265" max="512" width="11.42578125" style="84"/>
    <col min="513" max="520" width="10.5703125" style="84" customWidth="1"/>
    <col min="521" max="768" width="11.42578125" style="84"/>
    <col min="769" max="776" width="10.5703125" style="84" customWidth="1"/>
    <col min="777" max="1024" width="11.42578125" style="84"/>
    <col min="1025" max="1032" width="10.5703125" style="84" customWidth="1"/>
    <col min="1033" max="1280" width="11.42578125" style="84"/>
    <col min="1281" max="1288" width="10.5703125" style="84" customWidth="1"/>
    <col min="1289" max="1536" width="11.42578125" style="84"/>
    <col min="1537" max="1544" width="10.5703125" style="84" customWidth="1"/>
    <col min="1545" max="1792" width="11.42578125" style="84"/>
    <col min="1793" max="1800" width="10.5703125" style="84" customWidth="1"/>
    <col min="1801" max="2048" width="11.42578125" style="84"/>
    <col min="2049" max="2056" width="10.5703125" style="84" customWidth="1"/>
    <col min="2057" max="2304" width="11.42578125" style="84"/>
    <col min="2305" max="2312" width="10.5703125" style="84" customWidth="1"/>
    <col min="2313" max="2560" width="11.42578125" style="84"/>
    <col min="2561" max="2568" width="10.5703125" style="84" customWidth="1"/>
    <col min="2569" max="2816" width="11.42578125" style="84"/>
    <col min="2817" max="2824" width="10.5703125" style="84" customWidth="1"/>
    <col min="2825" max="3072" width="11.42578125" style="84"/>
    <col min="3073" max="3080" width="10.5703125" style="84" customWidth="1"/>
    <col min="3081" max="3328" width="11.42578125" style="84"/>
    <col min="3329" max="3336" width="10.5703125" style="84" customWidth="1"/>
    <col min="3337" max="3584" width="11.42578125" style="84"/>
    <col min="3585" max="3592" width="10.5703125" style="84" customWidth="1"/>
    <col min="3593" max="3840" width="11.42578125" style="84"/>
    <col min="3841" max="3848" width="10.5703125" style="84" customWidth="1"/>
    <col min="3849" max="4096" width="11.42578125" style="84"/>
    <col min="4097" max="4104" width="10.5703125" style="84" customWidth="1"/>
    <col min="4105" max="4352" width="11.42578125" style="84"/>
    <col min="4353" max="4360" width="10.5703125" style="84" customWidth="1"/>
    <col min="4361" max="4608" width="11.42578125" style="84"/>
    <col min="4609" max="4616" width="10.5703125" style="84" customWidth="1"/>
    <col min="4617" max="4864" width="11.42578125" style="84"/>
    <col min="4865" max="4872" width="10.5703125" style="84" customWidth="1"/>
    <col min="4873" max="5120" width="11.42578125" style="84"/>
    <col min="5121" max="5128" width="10.5703125" style="84" customWidth="1"/>
    <col min="5129" max="5376" width="11.42578125" style="84"/>
    <col min="5377" max="5384" width="10.5703125" style="84" customWidth="1"/>
    <col min="5385" max="5632" width="11.42578125" style="84"/>
    <col min="5633" max="5640" width="10.5703125" style="84" customWidth="1"/>
    <col min="5641" max="5888" width="11.42578125" style="84"/>
    <col min="5889" max="5896" width="10.5703125" style="84" customWidth="1"/>
    <col min="5897" max="6144" width="11.42578125" style="84"/>
    <col min="6145" max="6152" width="10.5703125" style="84" customWidth="1"/>
    <col min="6153" max="6400" width="11.42578125" style="84"/>
    <col min="6401" max="6408" width="10.5703125" style="84" customWidth="1"/>
    <col min="6409" max="6656" width="11.42578125" style="84"/>
    <col min="6657" max="6664" width="10.5703125" style="84" customWidth="1"/>
    <col min="6665" max="6912" width="11.42578125" style="84"/>
    <col min="6913" max="6920" width="10.5703125" style="84" customWidth="1"/>
    <col min="6921" max="7168" width="11.42578125" style="84"/>
    <col min="7169" max="7176" width="10.5703125" style="84" customWidth="1"/>
    <col min="7177" max="7424" width="11.42578125" style="84"/>
    <col min="7425" max="7432" width="10.5703125" style="84" customWidth="1"/>
    <col min="7433" max="7680" width="11.42578125" style="84"/>
    <col min="7681" max="7688" width="10.5703125" style="84" customWidth="1"/>
    <col min="7689" max="7936" width="11.42578125" style="84"/>
    <col min="7937" max="7944" width="10.5703125" style="84" customWidth="1"/>
    <col min="7945" max="8192" width="11.42578125" style="84"/>
    <col min="8193" max="8200" width="10.5703125" style="84" customWidth="1"/>
    <col min="8201" max="8448" width="11.42578125" style="84"/>
    <col min="8449" max="8456" width="10.5703125" style="84" customWidth="1"/>
    <col min="8457" max="8704" width="11.42578125" style="84"/>
    <col min="8705" max="8712" width="10.5703125" style="84" customWidth="1"/>
    <col min="8713" max="8960" width="11.42578125" style="84"/>
    <col min="8961" max="8968" width="10.5703125" style="84" customWidth="1"/>
    <col min="8969" max="9216" width="11.42578125" style="84"/>
    <col min="9217" max="9224" width="10.5703125" style="84" customWidth="1"/>
    <col min="9225" max="9472" width="11.42578125" style="84"/>
    <col min="9473" max="9480" width="10.5703125" style="84" customWidth="1"/>
    <col min="9481" max="9728" width="11.42578125" style="84"/>
    <col min="9729" max="9736" width="10.5703125" style="84" customWidth="1"/>
    <col min="9737" max="9984" width="11.42578125" style="84"/>
    <col min="9985" max="9992" width="10.5703125" style="84" customWidth="1"/>
    <col min="9993" max="10240" width="11.42578125" style="84"/>
    <col min="10241" max="10248" width="10.5703125" style="84" customWidth="1"/>
    <col min="10249" max="10496" width="11.42578125" style="84"/>
    <col min="10497" max="10504" width="10.5703125" style="84" customWidth="1"/>
    <col min="10505" max="10752" width="11.42578125" style="84"/>
    <col min="10753" max="10760" width="10.5703125" style="84" customWidth="1"/>
    <col min="10761" max="11008" width="11.42578125" style="84"/>
    <col min="11009" max="11016" width="10.5703125" style="84" customWidth="1"/>
    <col min="11017" max="11264" width="11.42578125" style="84"/>
    <col min="11265" max="11272" width="10.5703125" style="84" customWidth="1"/>
    <col min="11273" max="11520" width="11.42578125" style="84"/>
    <col min="11521" max="11528" width="10.5703125" style="84" customWidth="1"/>
    <col min="11529" max="11776" width="11.42578125" style="84"/>
    <col min="11777" max="11784" width="10.5703125" style="84" customWidth="1"/>
    <col min="11785" max="12032" width="11.42578125" style="84"/>
    <col min="12033" max="12040" width="10.5703125" style="84" customWidth="1"/>
    <col min="12041" max="12288" width="11.42578125" style="84"/>
    <col min="12289" max="12296" width="10.5703125" style="84" customWidth="1"/>
    <col min="12297" max="12544" width="11.42578125" style="84"/>
    <col min="12545" max="12552" width="10.5703125" style="84" customWidth="1"/>
    <col min="12553" max="12800" width="11.42578125" style="84"/>
    <col min="12801" max="12808" width="10.5703125" style="84" customWidth="1"/>
    <col min="12809" max="13056" width="11.42578125" style="84"/>
    <col min="13057" max="13064" width="10.5703125" style="84" customWidth="1"/>
    <col min="13065" max="13312" width="11.42578125" style="84"/>
    <col min="13313" max="13320" width="10.5703125" style="84" customWidth="1"/>
    <col min="13321" max="13568" width="11.42578125" style="84"/>
    <col min="13569" max="13576" width="10.5703125" style="84" customWidth="1"/>
    <col min="13577" max="13824" width="11.42578125" style="84"/>
    <col min="13825" max="13832" width="10.5703125" style="84" customWidth="1"/>
    <col min="13833" max="14080" width="11.42578125" style="84"/>
    <col min="14081" max="14088" width="10.5703125" style="84" customWidth="1"/>
    <col min="14089" max="14336" width="11.42578125" style="84"/>
    <col min="14337" max="14344" width="10.5703125" style="84" customWidth="1"/>
    <col min="14345" max="14592" width="11.42578125" style="84"/>
    <col min="14593" max="14600" width="10.5703125" style="84" customWidth="1"/>
    <col min="14601" max="14848" width="11.42578125" style="84"/>
    <col min="14849" max="14856" width="10.5703125" style="84" customWidth="1"/>
    <col min="14857" max="15104" width="11.42578125" style="84"/>
    <col min="15105" max="15112" width="10.5703125" style="84" customWidth="1"/>
    <col min="15113" max="15360" width="11.42578125" style="84"/>
    <col min="15361" max="15368" width="10.5703125" style="84" customWidth="1"/>
    <col min="15369" max="15616" width="11.42578125" style="84"/>
    <col min="15617" max="15624" width="10.5703125" style="84" customWidth="1"/>
    <col min="15625" max="15872" width="11.42578125" style="84"/>
    <col min="15873" max="15880" width="10.5703125" style="84" customWidth="1"/>
    <col min="15881" max="16128" width="11.42578125" style="84"/>
    <col min="16129" max="16136" width="10.5703125" style="84" customWidth="1"/>
    <col min="16137" max="16384" width="11.42578125" style="84"/>
  </cols>
  <sheetData>
    <row r="1" spans="1:8" s="83" customFormat="1" ht="20.100000000000001" customHeight="1" x14ac:dyDescent="0.4">
      <c r="A1" s="109" t="s">
        <v>111</v>
      </c>
      <c r="B1" s="109"/>
      <c r="C1" s="109"/>
      <c r="D1" s="109"/>
      <c r="E1" s="109"/>
      <c r="F1" s="109"/>
      <c r="G1" s="109"/>
      <c r="H1" s="109"/>
    </row>
    <row r="2" spans="1:8" s="83" customFormat="1" ht="43.5" customHeight="1" x14ac:dyDescent="0.4">
      <c r="A2" s="108" t="s">
        <v>110</v>
      </c>
      <c r="B2" s="108"/>
      <c r="C2" s="108"/>
      <c r="D2" s="108"/>
      <c r="E2" s="108"/>
      <c r="F2" s="108"/>
      <c r="G2" s="108"/>
      <c r="H2" s="108"/>
    </row>
    <row r="3" spans="1:8" s="83" customFormat="1" ht="35.1" customHeight="1" x14ac:dyDescent="0.4">
      <c r="A3" s="108" t="s">
        <v>109</v>
      </c>
      <c r="B3" s="108"/>
      <c r="C3" s="108"/>
      <c r="D3" s="108"/>
      <c r="E3" s="108"/>
      <c r="F3" s="108"/>
      <c r="G3" s="108"/>
      <c r="H3" s="108"/>
    </row>
    <row r="4" spans="1:8" s="83" customFormat="1" ht="99.75" customHeight="1" x14ac:dyDescent="0.4">
      <c r="A4" s="108" t="s">
        <v>120</v>
      </c>
      <c r="B4" s="108"/>
      <c r="C4" s="108"/>
      <c r="D4" s="108"/>
      <c r="E4" s="108"/>
      <c r="F4" s="108"/>
      <c r="G4" s="108"/>
      <c r="H4" s="108"/>
    </row>
    <row r="5" spans="1:8" s="83" customFormat="1" ht="53.1" customHeight="1" x14ac:dyDescent="0.4">
      <c r="A5" s="108" t="s">
        <v>108</v>
      </c>
      <c r="B5" s="108"/>
      <c r="C5" s="108"/>
      <c r="D5" s="108"/>
      <c r="E5" s="108"/>
      <c r="F5" s="108"/>
      <c r="G5" s="108"/>
      <c r="H5" s="108"/>
    </row>
    <row r="6" spans="1:8" s="83" customFormat="1" ht="35.1" customHeight="1" x14ac:dyDescent="0.4">
      <c r="A6" s="108" t="s">
        <v>107</v>
      </c>
      <c r="B6" s="108"/>
      <c r="C6" s="108"/>
      <c r="D6" s="108"/>
      <c r="E6" s="108"/>
      <c r="F6" s="108"/>
      <c r="G6" s="108"/>
      <c r="H6" s="108"/>
    </row>
    <row r="7" spans="1:8" s="83" customFormat="1" ht="88.35" customHeight="1" x14ac:dyDescent="0.4">
      <c r="A7" s="108" t="s">
        <v>106</v>
      </c>
      <c r="B7" s="108"/>
      <c r="C7" s="108"/>
      <c r="D7" s="108"/>
      <c r="E7" s="108"/>
      <c r="F7" s="108"/>
      <c r="G7" s="108"/>
      <c r="H7" s="108"/>
    </row>
    <row r="8" spans="1:8" s="83" customFormat="1" ht="88.35" customHeight="1" x14ac:dyDescent="0.4">
      <c r="A8" s="108" t="s">
        <v>105</v>
      </c>
      <c r="B8" s="108"/>
      <c r="C8" s="108"/>
      <c r="D8" s="108"/>
      <c r="E8" s="108"/>
      <c r="F8" s="108"/>
      <c r="G8" s="108"/>
      <c r="H8" s="108"/>
    </row>
    <row r="9" spans="1:8" s="83" customFormat="1" ht="70.349999999999994" customHeight="1" x14ac:dyDescent="0.4">
      <c r="A9" s="108" t="s">
        <v>121</v>
      </c>
      <c r="B9" s="108"/>
      <c r="C9" s="108"/>
      <c r="D9" s="108"/>
      <c r="E9" s="108"/>
      <c r="F9" s="108"/>
      <c r="G9" s="108"/>
      <c r="H9" s="108"/>
    </row>
    <row r="10" spans="1:8" s="83" customFormat="1" ht="53.1" customHeight="1" x14ac:dyDescent="0.4">
      <c r="A10" s="108" t="s">
        <v>104</v>
      </c>
      <c r="B10" s="108"/>
      <c r="C10" s="108"/>
      <c r="D10" s="108"/>
      <c r="E10" s="108"/>
      <c r="F10" s="108"/>
      <c r="G10" s="108"/>
      <c r="H10" s="108"/>
    </row>
    <row r="11" spans="1:8" s="83" customFormat="1" ht="122.85" customHeight="1" x14ac:dyDescent="0.4">
      <c r="A11" s="110" t="s">
        <v>122</v>
      </c>
      <c r="B11" s="108"/>
      <c r="C11" s="108"/>
      <c r="D11" s="108"/>
      <c r="E11" s="108"/>
      <c r="F11" s="108"/>
      <c r="G11" s="108"/>
      <c r="H11" s="108"/>
    </row>
    <row r="12" spans="1:8" s="83" customFormat="1" ht="35.1" customHeight="1" x14ac:dyDescent="0.4">
      <c r="A12" s="108" t="s">
        <v>103</v>
      </c>
      <c r="B12" s="108"/>
      <c r="C12" s="108"/>
      <c r="D12" s="108"/>
      <c r="E12" s="108"/>
      <c r="F12" s="108"/>
      <c r="G12" s="108"/>
      <c r="H12" s="108"/>
    </row>
    <row r="13" spans="1:8" s="83" customFormat="1" ht="97.35" customHeight="1" x14ac:dyDescent="0.4">
      <c r="A13" s="108" t="s">
        <v>102</v>
      </c>
      <c r="B13" s="108"/>
      <c r="C13" s="108"/>
      <c r="D13" s="108"/>
      <c r="E13" s="108"/>
      <c r="F13" s="108"/>
      <c r="G13" s="108"/>
      <c r="H13" s="108"/>
    </row>
    <row r="14" spans="1:8" s="83" customFormat="1" ht="97.35" customHeight="1" x14ac:dyDescent="0.4">
      <c r="A14" s="108" t="s">
        <v>101</v>
      </c>
      <c r="B14" s="108"/>
      <c r="C14" s="108"/>
      <c r="D14" s="108"/>
      <c r="E14" s="108"/>
      <c r="F14" s="108"/>
      <c r="G14" s="108"/>
      <c r="H14" s="108"/>
    </row>
    <row r="15" spans="1:8" s="83" customFormat="1" ht="20.100000000000001" customHeight="1" x14ac:dyDescent="0.4">
      <c r="A15" s="108" t="s">
        <v>100</v>
      </c>
      <c r="B15" s="108"/>
      <c r="C15" s="108"/>
      <c r="D15" s="108"/>
      <c r="E15" s="108"/>
      <c r="F15" s="108"/>
      <c r="G15" s="108"/>
      <c r="H15" s="108"/>
    </row>
    <row r="16" spans="1:8" x14ac:dyDescent="0.4">
      <c r="A16" s="107"/>
      <c r="B16" s="107"/>
      <c r="C16" s="107"/>
      <c r="D16" s="107"/>
      <c r="E16" s="107"/>
      <c r="F16" s="107"/>
      <c r="G16" s="107"/>
      <c r="H16" s="107"/>
    </row>
    <row r="17" spans="1:8" x14ac:dyDescent="0.4">
      <c r="A17" s="107"/>
      <c r="B17" s="107"/>
      <c r="C17" s="107"/>
      <c r="D17" s="107"/>
      <c r="E17" s="107"/>
      <c r="F17" s="107"/>
      <c r="G17" s="107"/>
      <c r="H17" s="107"/>
    </row>
    <row r="18" spans="1:8" x14ac:dyDescent="0.4">
      <c r="A18" s="107"/>
      <c r="B18" s="107"/>
      <c r="C18" s="107"/>
      <c r="D18" s="107"/>
      <c r="E18" s="107"/>
      <c r="F18" s="107"/>
      <c r="G18" s="107"/>
      <c r="H18" s="107"/>
    </row>
    <row r="19" spans="1:8" x14ac:dyDescent="0.4">
      <c r="A19" s="107"/>
      <c r="B19" s="107"/>
      <c r="C19" s="107"/>
      <c r="D19" s="107"/>
      <c r="E19" s="107"/>
      <c r="F19" s="107"/>
      <c r="G19" s="107"/>
      <c r="H19" s="107"/>
    </row>
    <row r="20" spans="1:8" x14ac:dyDescent="0.4">
      <c r="A20" s="107"/>
      <c r="B20" s="107"/>
      <c r="C20" s="107"/>
      <c r="D20" s="107"/>
      <c r="E20" s="107"/>
      <c r="F20" s="107"/>
      <c r="G20" s="107"/>
      <c r="H20" s="107"/>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63C30-D02A-4D15-B328-87D8502EFD0F}">
  <dimension ref="A1:I53"/>
  <sheetViews>
    <sheetView topLeftCell="A19" workbookViewId="0">
      <selection activeCell="K49" sqref="K49"/>
    </sheetView>
  </sheetViews>
  <sheetFormatPr baseColWidth="10" defaultColWidth="10.5703125" defaultRowHeight="13.9" x14ac:dyDescent="0.4"/>
  <cols>
    <col min="1" max="16384" width="10.5703125" style="72"/>
  </cols>
  <sheetData>
    <row r="1" spans="1:9" x14ac:dyDescent="0.4">
      <c r="A1" s="130"/>
      <c r="B1" s="130"/>
      <c r="C1" s="130"/>
      <c r="D1" s="130"/>
      <c r="E1" s="130"/>
      <c r="F1" s="130"/>
      <c r="G1" s="130"/>
      <c r="H1" s="130"/>
      <c r="I1" s="130"/>
    </row>
    <row r="2" spans="1:9" x14ac:dyDescent="0.4">
      <c r="A2" s="130"/>
      <c r="B2" s="130"/>
      <c r="C2" s="130"/>
      <c r="D2" s="130"/>
      <c r="E2" s="130"/>
      <c r="F2" s="130"/>
      <c r="G2" s="130"/>
      <c r="H2" s="130"/>
      <c r="I2" s="130"/>
    </row>
    <row r="3" spans="1:9" x14ac:dyDescent="0.4">
      <c r="A3" s="130"/>
      <c r="B3" s="130"/>
      <c r="C3" s="130"/>
      <c r="D3" s="130"/>
      <c r="E3" s="130"/>
      <c r="F3" s="130"/>
      <c r="G3" s="130"/>
      <c r="H3" s="130"/>
      <c r="I3" s="130"/>
    </row>
    <row r="4" spans="1:9" x14ac:dyDescent="0.4">
      <c r="A4" s="130"/>
      <c r="B4" s="130"/>
      <c r="C4" s="130"/>
      <c r="D4" s="130"/>
      <c r="E4" s="130"/>
      <c r="F4" s="130"/>
      <c r="G4" s="130"/>
      <c r="H4" s="130"/>
      <c r="I4" s="130"/>
    </row>
    <row r="5" spans="1:9" x14ac:dyDescent="0.4">
      <c r="A5" s="130"/>
      <c r="B5" s="130"/>
      <c r="C5" s="130"/>
      <c r="D5" s="130"/>
      <c r="E5" s="130"/>
      <c r="F5" s="130"/>
      <c r="G5" s="130"/>
      <c r="H5" s="130"/>
      <c r="I5" s="130"/>
    </row>
    <row r="6" spans="1:9" x14ac:dyDescent="0.4">
      <c r="A6" s="130"/>
      <c r="B6" s="130"/>
      <c r="C6" s="130"/>
      <c r="D6" s="130"/>
      <c r="E6" s="130"/>
      <c r="F6" s="130"/>
      <c r="G6" s="130"/>
      <c r="H6" s="130"/>
      <c r="I6" s="130"/>
    </row>
    <row r="7" spans="1:9" x14ac:dyDescent="0.4">
      <c r="A7" s="130"/>
      <c r="B7" s="130"/>
      <c r="C7" s="130"/>
      <c r="D7" s="130"/>
      <c r="E7" s="130"/>
      <c r="F7" s="130"/>
      <c r="G7" s="130"/>
      <c r="H7" s="130"/>
      <c r="I7" s="130"/>
    </row>
    <row r="8" spans="1:9" x14ac:dyDescent="0.4">
      <c r="A8" s="130"/>
      <c r="B8" s="130"/>
      <c r="C8" s="130"/>
      <c r="D8" s="130"/>
      <c r="E8" s="130"/>
      <c r="F8" s="130"/>
      <c r="G8" s="130"/>
      <c r="H8" s="130"/>
      <c r="I8" s="130"/>
    </row>
    <row r="9" spans="1:9" x14ac:dyDescent="0.4">
      <c r="A9" s="130"/>
      <c r="B9" s="130"/>
      <c r="C9" s="130"/>
      <c r="D9" s="130"/>
      <c r="E9" s="130"/>
      <c r="F9" s="130"/>
      <c r="G9" s="130"/>
      <c r="H9" s="130"/>
      <c r="I9" s="130"/>
    </row>
    <row r="10" spans="1:9" x14ac:dyDescent="0.4">
      <c r="A10" s="130"/>
      <c r="B10" s="130"/>
      <c r="C10" s="130"/>
      <c r="D10" s="130"/>
      <c r="E10" s="130"/>
      <c r="F10" s="130"/>
      <c r="G10" s="130"/>
      <c r="H10" s="130"/>
      <c r="I10" s="130"/>
    </row>
    <row r="11" spans="1:9" x14ac:dyDescent="0.4">
      <c r="A11" s="130"/>
      <c r="B11" s="130"/>
      <c r="C11" s="130"/>
      <c r="D11" s="130"/>
      <c r="E11" s="130"/>
      <c r="F11" s="130"/>
      <c r="G11" s="130"/>
      <c r="H11" s="130"/>
      <c r="I11" s="130"/>
    </row>
    <row r="12" spans="1:9" x14ac:dyDescent="0.4">
      <c r="A12" s="130"/>
      <c r="B12" s="130"/>
      <c r="C12" s="130"/>
      <c r="D12" s="130"/>
      <c r="E12" s="130"/>
      <c r="F12" s="130"/>
      <c r="G12" s="130"/>
      <c r="H12" s="130"/>
      <c r="I12" s="130"/>
    </row>
    <row r="13" spans="1:9" x14ac:dyDescent="0.4">
      <c r="A13" s="130"/>
      <c r="B13" s="130"/>
      <c r="C13" s="130"/>
      <c r="D13" s="130"/>
      <c r="E13" s="130"/>
      <c r="F13" s="130"/>
      <c r="G13" s="130"/>
      <c r="H13" s="130"/>
      <c r="I13" s="130"/>
    </row>
    <row r="14" spans="1:9" x14ac:dyDescent="0.4">
      <c r="A14" s="130"/>
      <c r="B14" s="130"/>
      <c r="C14" s="130"/>
      <c r="D14" s="130"/>
      <c r="E14" s="130"/>
      <c r="F14" s="130"/>
      <c r="G14" s="130"/>
      <c r="H14" s="130"/>
      <c r="I14" s="130"/>
    </row>
    <row r="15" spans="1:9" x14ac:dyDescent="0.4">
      <c r="A15" s="130"/>
      <c r="B15" s="130"/>
      <c r="C15" s="130"/>
      <c r="D15" s="130"/>
      <c r="E15" s="130"/>
      <c r="F15" s="130"/>
      <c r="G15" s="130"/>
      <c r="H15" s="130"/>
      <c r="I15" s="130"/>
    </row>
    <row r="16" spans="1:9" x14ac:dyDescent="0.4">
      <c r="A16" s="130"/>
      <c r="B16" s="130"/>
      <c r="C16" s="130"/>
      <c r="D16" s="130"/>
      <c r="E16" s="130"/>
      <c r="F16" s="130"/>
      <c r="G16" s="130"/>
      <c r="H16" s="130"/>
      <c r="I16" s="130"/>
    </row>
    <row r="17" spans="1:9" x14ac:dyDescent="0.4">
      <c r="A17" s="130"/>
      <c r="B17" s="130"/>
      <c r="C17" s="130"/>
      <c r="D17" s="130"/>
      <c r="E17" s="130"/>
      <c r="F17" s="130"/>
      <c r="G17" s="130"/>
      <c r="H17" s="130"/>
      <c r="I17" s="130"/>
    </row>
    <row r="18" spans="1:9" x14ac:dyDescent="0.4">
      <c r="A18" s="130"/>
      <c r="B18" s="130"/>
      <c r="C18" s="130"/>
      <c r="D18" s="130"/>
      <c r="E18" s="130"/>
      <c r="F18" s="130"/>
      <c r="G18" s="130"/>
      <c r="H18" s="130"/>
      <c r="I18" s="130"/>
    </row>
    <row r="19" spans="1:9" x14ac:dyDescent="0.4">
      <c r="A19" s="130"/>
      <c r="B19" s="130"/>
      <c r="C19" s="130"/>
      <c r="D19" s="130"/>
      <c r="E19" s="130"/>
      <c r="F19" s="130"/>
      <c r="G19" s="130"/>
      <c r="H19" s="130"/>
      <c r="I19" s="130"/>
    </row>
    <row r="20" spans="1:9" x14ac:dyDescent="0.4">
      <c r="A20" s="130"/>
      <c r="B20" s="130"/>
      <c r="C20" s="130"/>
      <c r="D20" s="130"/>
      <c r="E20" s="130"/>
      <c r="F20" s="130"/>
      <c r="G20" s="130"/>
      <c r="H20" s="130"/>
      <c r="I20" s="130"/>
    </row>
    <row r="21" spans="1:9" x14ac:dyDescent="0.4">
      <c r="A21" s="130"/>
      <c r="B21" s="130"/>
      <c r="C21" s="130"/>
      <c r="D21" s="130"/>
      <c r="E21" s="130"/>
      <c r="F21" s="130"/>
      <c r="G21" s="130"/>
      <c r="H21" s="130"/>
      <c r="I21" s="130"/>
    </row>
    <row r="22" spans="1:9" x14ac:dyDescent="0.4">
      <c r="A22" s="130"/>
      <c r="B22" s="130"/>
      <c r="C22" s="130"/>
      <c r="D22" s="130"/>
      <c r="E22" s="130"/>
      <c r="F22" s="130"/>
      <c r="G22" s="130"/>
      <c r="H22" s="130"/>
      <c r="I22" s="130"/>
    </row>
    <row r="23" spans="1:9" x14ac:dyDescent="0.4">
      <c r="A23" s="130"/>
      <c r="B23" s="130"/>
      <c r="C23" s="130"/>
      <c r="D23" s="130"/>
      <c r="E23" s="130"/>
      <c r="F23" s="130"/>
      <c r="G23" s="130"/>
      <c r="H23" s="130"/>
      <c r="I23" s="130"/>
    </row>
    <row r="24" spans="1:9" x14ac:dyDescent="0.4">
      <c r="A24" s="130"/>
      <c r="B24" s="130"/>
      <c r="C24" s="130"/>
      <c r="D24" s="130"/>
      <c r="E24" s="130"/>
      <c r="F24" s="130"/>
      <c r="G24" s="130"/>
      <c r="H24" s="130"/>
      <c r="I24" s="130"/>
    </row>
    <row r="25" spans="1:9" x14ac:dyDescent="0.4">
      <c r="A25" s="130"/>
      <c r="B25" s="130"/>
      <c r="C25" s="130"/>
      <c r="D25" s="130"/>
      <c r="E25" s="130"/>
      <c r="F25" s="130"/>
      <c r="G25" s="130"/>
      <c r="H25" s="130"/>
      <c r="I25" s="130"/>
    </row>
    <row r="26" spans="1:9" x14ac:dyDescent="0.4">
      <c r="A26" s="130"/>
      <c r="B26" s="130"/>
      <c r="C26" s="130"/>
      <c r="D26" s="130"/>
      <c r="E26" s="130"/>
      <c r="F26" s="130"/>
      <c r="G26" s="130"/>
      <c r="H26" s="130"/>
      <c r="I26" s="130"/>
    </row>
    <row r="27" spans="1:9" x14ac:dyDescent="0.4">
      <c r="A27" s="130"/>
      <c r="B27" s="130"/>
      <c r="C27" s="130"/>
      <c r="D27" s="130"/>
      <c r="E27" s="130"/>
      <c r="F27" s="130"/>
      <c r="G27" s="130"/>
      <c r="H27" s="130"/>
      <c r="I27" s="130"/>
    </row>
    <row r="28" spans="1:9" x14ac:dyDescent="0.4">
      <c r="A28" s="130"/>
      <c r="B28" s="130"/>
      <c r="C28" s="130"/>
      <c r="D28" s="130"/>
      <c r="E28" s="130"/>
      <c r="F28" s="130"/>
      <c r="G28" s="130"/>
      <c r="H28" s="130"/>
      <c r="I28" s="130"/>
    </row>
    <row r="29" spans="1:9" x14ac:dyDescent="0.4">
      <c r="A29" s="130"/>
      <c r="B29" s="130"/>
      <c r="C29" s="130"/>
      <c r="D29" s="130"/>
      <c r="E29" s="130"/>
      <c r="F29" s="130"/>
      <c r="G29" s="130"/>
      <c r="H29" s="130"/>
      <c r="I29" s="130"/>
    </row>
    <row r="30" spans="1:9" x14ac:dyDescent="0.4">
      <c r="A30" s="130"/>
      <c r="B30" s="130"/>
      <c r="C30" s="130"/>
      <c r="D30" s="130"/>
      <c r="E30" s="130"/>
      <c r="F30" s="130"/>
      <c r="G30" s="130"/>
      <c r="H30" s="130"/>
      <c r="I30" s="130"/>
    </row>
    <row r="31" spans="1:9" x14ac:dyDescent="0.4">
      <c r="A31" s="130"/>
      <c r="B31" s="130"/>
      <c r="C31" s="130"/>
      <c r="D31" s="130"/>
      <c r="E31" s="130"/>
      <c r="F31" s="130"/>
      <c r="G31" s="130"/>
      <c r="H31" s="130"/>
      <c r="I31" s="130"/>
    </row>
    <row r="32" spans="1:9" x14ac:dyDescent="0.4">
      <c r="A32" s="130"/>
      <c r="B32" s="130"/>
      <c r="C32" s="130"/>
      <c r="D32" s="130"/>
      <c r="E32" s="130"/>
      <c r="F32" s="130"/>
      <c r="G32" s="130"/>
      <c r="H32" s="130"/>
      <c r="I32" s="130"/>
    </row>
    <row r="33" spans="1:9" x14ac:dyDescent="0.4">
      <c r="A33" s="130"/>
      <c r="B33" s="130"/>
      <c r="C33" s="130"/>
      <c r="D33" s="130"/>
      <c r="E33" s="130"/>
      <c r="F33" s="130"/>
      <c r="G33" s="130"/>
      <c r="H33" s="130"/>
      <c r="I33" s="130"/>
    </row>
    <row r="34" spans="1:9" x14ac:dyDescent="0.4">
      <c r="A34" s="130"/>
      <c r="B34" s="130"/>
      <c r="C34" s="130"/>
      <c r="D34" s="130"/>
      <c r="E34" s="130"/>
      <c r="F34" s="130"/>
      <c r="G34" s="130"/>
      <c r="H34" s="130"/>
      <c r="I34" s="130"/>
    </row>
    <row r="35" spans="1:9" x14ac:dyDescent="0.4">
      <c r="A35" s="130"/>
      <c r="B35" s="130"/>
      <c r="C35" s="130"/>
      <c r="D35" s="130"/>
      <c r="E35" s="130"/>
      <c r="F35" s="130"/>
      <c r="G35" s="130"/>
      <c r="H35" s="130"/>
      <c r="I35" s="130"/>
    </row>
    <row r="36" spans="1:9" x14ac:dyDescent="0.4">
      <c r="A36" s="130"/>
      <c r="B36" s="130"/>
      <c r="C36" s="130"/>
      <c r="D36" s="130"/>
      <c r="E36" s="130"/>
      <c r="F36" s="130"/>
      <c r="G36" s="130"/>
      <c r="H36" s="130"/>
      <c r="I36" s="130"/>
    </row>
    <row r="37" spans="1:9" x14ac:dyDescent="0.4">
      <c r="A37" s="130"/>
      <c r="B37" s="130"/>
      <c r="C37" s="130"/>
      <c r="D37" s="130"/>
      <c r="E37" s="130"/>
      <c r="F37" s="130"/>
      <c r="G37" s="130"/>
      <c r="H37" s="130"/>
      <c r="I37" s="130"/>
    </row>
    <row r="38" spans="1:9" x14ac:dyDescent="0.4">
      <c r="A38" s="130"/>
      <c r="B38" s="130"/>
      <c r="C38" s="130"/>
      <c r="D38" s="130"/>
      <c r="E38" s="130"/>
      <c r="F38" s="130"/>
      <c r="G38" s="130"/>
      <c r="H38" s="130"/>
      <c r="I38" s="130"/>
    </row>
    <row r="39" spans="1:9" x14ac:dyDescent="0.4">
      <c r="A39" s="130"/>
      <c r="B39" s="130"/>
      <c r="C39" s="130"/>
      <c r="D39" s="130"/>
      <c r="E39" s="130"/>
      <c r="F39" s="130"/>
      <c r="G39" s="130"/>
      <c r="H39" s="130"/>
      <c r="I39" s="130"/>
    </row>
    <row r="40" spans="1:9" x14ac:dyDescent="0.4">
      <c r="A40" s="130"/>
      <c r="B40" s="130"/>
      <c r="C40" s="130"/>
      <c r="D40" s="130"/>
      <c r="E40" s="130"/>
      <c r="F40" s="130"/>
      <c r="G40" s="130"/>
      <c r="H40" s="130"/>
      <c r="I40" s="130"/>
    </row>
    <row r="41" spans="1:9" x14ac:dyDescent="0.4">
      <c r="A41" s="130"/>
      <c r="B41" s="130"/>
      <c r="C41" s="130"/>
      <c r="D41" s="130"/>
      <c r="E41" s="130"/>
      <c r="F41" s="130"/>
      <c r="G41" s="130"/>
      <c r="H41" s="130"/>
      <c r="I41" s="130"/>
    </row>
    <row r="42" spans="1:9" x14ac:dyDescent="0.4">
      <c r="A42" s="130"/>
      <c r="B42" s="130"/>
      <c r="C42" s="130"/>
      <c r="D42" s="130"/>
      <c r="E42" s="130"/>
      <c r="F42" s="130"/>
      <c r="G42" s="130"/>
      <c r="H42" s="130"/>
      <c r="I42" s="130"/>
    </row>
    <row r="43" spans="1:9" x14ac:dyDescent="0.4">
      <c r="A43" s="130"/>
      <c r="B43" s="130"/>
      <c r="C43" s="130"/>
      <c r="D43" s="130"/>
      <c r="E43" s="130"/>
      <c r="F43" s="130"/>
      <c r="G43" s="130"/>
      <c r="H43" s="130"/>
      <c r="I43" s="130"/>
    </row>
    <row r="44" spans="1:9" x14ac:dyDescent="0.4">
      <c r="A44" s="130"/>
      <c r="B44" s="130"/>
      <c r="C44" s="130"/>
      <c r="D44" s="130"/>
      <c r="E44" s="130"/>
      <c r="F44" s="130"/>
      <c r="G44" s="130"/>
      <c r="H44" s="130"/>
      <c r="I44" s="130"/>
    </row>
    <row r="45" spans="1:9" x14ac:dyDescent="0.4">
      <c r="A45" s="130"/>
      <c r="B45" s="130"/>
      <c r="C45" s="130"/>
      <c r="D45" s="130"/>
      <c r="E45" s="130"/>
      <c r="F45" s="130"/>
      <c r="G45" s="130"/>
      <c r="H45" s="130"/>
      <c r="I45" s="130"/>
    </row>
    <row r="46" spans="1:9" x14ac:dyDescent="0.4">
      <c r="A46" s="130"/>
      <c r="B46" s="130"/>
      <c r="C46" s="130"/>
      <c r="D46" s="130"/>
      <c r="E46" s="130"/>
      <c r="F46" s="130"/>
      <c r="G46" s="130"/>
      <c r="H46" s="130"/>
      <c r="I46" s="130"/>
    </row>
    <row r="47" spans="1:9" x14ac:dyDescent="0.4">
      <c r="A47" s="130"/>
      <c r="B47" s="130"/>
      <c r="C47" s="130"/>
      <c r="D47" s="130"/>
      <c r="E47" s="130"/>
      <c r="F47" s="130"/>
      <c r="G47" s="130"/>
      <c r="H47" s="130"/>
      <c r="I47" s="130"/>
    </row>
    <row r="48" spans="1:9" x14ac:dyDescent="0.4">
      <c r="A48" s="130"/>
      <c r="B48" s="130"/>
      <c r="C48" s="130"/>
      <c r="D48" s="130"/>
      <c r="E48" s="130"/>
      <c r="F48" s="130"/>
      <c r="G48" s="130"/>
      <c r="H48" s="130"/>
      <c r="I48" s="130"/>
    </row>
    <row r="49" spans="1:9" x14ac:dyDescent="0.4">
      <c r="A49" s="131" t="s">
        <v>134</v>
      </c>
      <c r="B49" s="131"/>
      <c r="C49" s="131"/>
      <c r="D49" s="131"/>
      <c r="E49" s="131"/>
      <c r="F49" s="130"/>
      <c r="G49" s="130"/>
      <c r="H49" s="130"/>
      <c r="I49" s="130"/>
    </row>
    <row r="50" spans="1:9" x14ac:dyDescent="0.4">
      <c r="A50" s="131" t="s">
        <v>135</v>
      </c>
      <c r="B50" s="131"/>
      <c r="C50" s="131"/>
      <c r="D50" s="131"/>
      <c r="E50" s="131"/>
      <c r="F50" s="130"/>
      <c r="G50" s="130"/>
      <c r="H50" s="130"/>
      <c r="I50" s="130"/>
    </row>
    <row r="51" spans="1:9" x14ac:dyDescent="0.4">
      <c r="A51" s="129" t="s">
        <v>136</v>
      </c>
      <c r="B51" s="130"/>
      <c r="C51" s="130"/>
      <c r="D51" s="130"/>
      <c r="E51" s="130"/>
      <c r="F51" s="130"/>
      <c r="G51" s="130"/>
      <c r="H51" s="130"/>
      <c r="I51" s="130"/>
    </row>
    <row r="52" spans="1:9" x14ac:dyDescent="0.4">
      <c r="A52" s="130"/>
      <c r="B52" s="130"/>
      <c r="C52" s="130"/>
      <c r="D52" s="130"/>
      <c r="E52" s="130"/>
      <c r="F52" s="130"/>
      <c r="G52" s="130"/>
      <c r="H52" s="130"/>
      <c r="I52" s="130"/>
    </row>
    <row r="53" spans="1:9" x14ac:dyDescent="0.4">
      <c r="A53" s="130"/>
      <c r="B53" s="130"/>
      <c r="C53" s="130"/>
      <c r="D53" s="130"/>
      <c r="E53" s="130"/>
      <c r="F53" s="130"/>
      <c r="G53" s="130"/>
      <c r="H53" s="130"/>
      <c r="I53" s="130"/>
    </row>
  </sheetData>
  <sheetProtection algorithmName="SHA-512" hashValue="6fkUM/WEN4/Ows51+ngHas8Of8wQZ9Z8A/IEOZ8OCGc+vBq0tDWC11oWFtY8JN1t2O8WlY08VPLZXD1IpyAdMw==" saltValue="osCMyPHCd2kH8zU6+6ThaA==" spinCount="100000" sheet="1" objects="1" scenarios="1"/>
  <hyperlinks>
    <hyperlink ref="A51" r:id="rId1" xr:uid="{D31E0D7F-3D7A-4342-9E1E-81D07A843E87}"/>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9"/>
  <sheetViews>
    <sheetView tabSelected="1" workbookViewId="0">
      <selection activeCell="A2" sqref="A2"/>
    </sheetView>
  </sheetViews>
  <sheetFormatPr baseColWidth="10" defaultColWidth="11.5" defaultRowHeight="13.9" x14ac:dyDescent="0.4"/>
  <cols>
    <col min="1" max="1" width="25.140625" style="43" bestFit="1" customWidth="1"/>
    <col min="2" max="2" width="39" style="43" customWidth="1"/>
    <col min="3" max="16384" width="11.5" style="43"/>
  </cols>
  <sheetData>
    <row r="1" spans="1:7" ht="20.100000000000001" customHeight="1" x14ac:dyDescent="0.4">
      <c r="A1" s="50" t="s">
        <v>52</v>
      </c>
      <c r="C1" s="49" t="s">
        <v>53</v>
      </c>
    </row>
    <row r="2" spans="1:7" ht="20.100000000000001" customHeight="1" x14ac:dyDescent="0.4">
      <c r="A2" s="43" t="s">
        <v>54</v>
      </c>
      <c r="B2" s="48"/>
      <c r="C2" s="43" t="s">
        <v>54</v>
      </c>
    </row>
    <row r="3" spans="1:7" ht="20.100000000000001" customHeight="1" x14ac:dyDescent="0.4">
      <c r="A3" s="43" t="s">
        <v>55</v>
      </c>
      <c r="B3" s="45"/>
      <c r="C3" s="43" t="s">
        <v>56</v>
      </c>
    </row>
    <row r="4" spans="1:7" ht="20.100000000000001" customHeight="1" x14ac:dyDescent="0.4">
      <c r="A4" s="43" t="s">
        <v>57</v>
      </c>
      <c r="B4" s="48"/>
      <c r="C4" s="43" t="s">
        <v>58</v>
      </c>
    </row>
    <row r="5" spans="1:7" ht="10.050000000000001" customHeight="1" x14ac:dyDescent="0.4"/>
    <row r="6" spans="1:7" ht="60" customHeight="1" x14ac:dyDescent="0.4">
      <c r="A6" s="114" t="s">
        <v>123</v>
      </c>
      <c r="B6" s="115"/>
      <c r="C6" s="115"/>
      <c r="D6" s="115"/>
      <c r="E6" s="115"/>
      <c r="F6" s="115"/>
      <c r="G6" s="115"/>
    </row>
    <row r="7" spans="1:7" ht="14.95" customHeight="1" x14ac:dyDescent="0.4">
      <c r="A7" s="85"/>
      <c r="B7" s="85"/>
      <c r="C7" s="85"/>
      <c r="D7" s="85"/>
      <c r="E7" s="85"/>
      <c r="F7" s="85"/>
      <c r="G7" s="85"/>
    </row>
    <row r="8" spans="1:7" ht="60" customHeight="1" x14ac:dyDescent="0.4">
      <c r="A8" s="114" t="s">
        <v>124</v>
      </c>
      <c r="B8" s="115"/>
      <c r="C8" s="115"/>
      <c r="D8" s="115"/>
      <c r="E8" s="115"/>
      <c r="F8" s="115"/>
      <c r="G8" s="115"/>
    </row>
    <row r="9" spans="1:7" ht="10.050000000000001" customHeight="1" x14ac:dyDescent="0.4">
      <c r="A9" s="132"/>
      <c r="B9" s="133"/>
      <c r="C9" s="133"/>
      <c r="D9" s="133"/>
      <c r="E9" s="133"/>
      <c r="F9" s="133"/>
      <c r="G9" s="133"/>
    </row>
    <row r="10" spans="1:7" ht="45" customHeight="1" x14ac:dyDescent="0.4">
      <c r="A10" s="111" t="s">
        <v>125</v>
      </c>
      <c r="B10" s="111"/>
      <c r="C10" s="111"/>
      <c r="D10" s="111"/>
      <c r="E10" s="111"/>
      <c r="F10" s="111"/>
      <c r="G10" s="111"/>
    </row>
    <row r="11" spans="1:7" ht="75" customHeight="1" x14ac:dyDescent="0.4">
      <c r="A11" s="116" t="s">
        <v>126</v>
      </c>
      <c r="B11" s="116"/>
      <c r="C11" s="116"/>
      <c r="D11" s="116"/>
      <c r="E11" s="116"/>
      <c r="F11" s="116"/>
      <c r="G11" s="116"/>
    </row>
    <row r="12" spans="1:7" ht="45" customHeight="1" x14ac:dyDescent="0.4">
      <c r="A12" s="111" t="s">
        <v>76</v>
      </c>
      <c r="B12" s="111"/>
      <c r="C12" s="112" t="s">
        <v>75</v>
      </c>
      <c r="D12" s="112"/>
      <c r="E12" s="112"/>
      <c r="F12" s="112"/>
      <c r="G12" s="86"/>
    </row>
    <row r="13" spans="1:7" ht="10.050000000000001" customHeight="1" x14ac:dyDescent="0.4">
      <c r="A13" s="47"/>
      <c r="B13" s="47"/>
      <c r="C13" s="46"/>
      <c r="D13" s="46"/>
      <c r="E13" s="46"/>
      <c r="F13" s="46"/>
      <c r="G13" s="46"/>
    </row>
    <row r="14" spans="1:7" ht="10.050000000000001" customHeight="1" x14ac:dyDescent="0.4"/>
    <row r="15" spans="1:7" x14ac:dyDescent="0.4">
      <c r="A15" s="43" t="s">
        <v>59</v>
      </c>
      <c r="B15" s="45"/>
      <c r="C15" s="113" t="s">
        <v>70</v>
      </c>
      <c r="D15" s="113"/>
      <c r="E15" s="113"/>
    </row>
    <row r="16" spans="1:7" x14ac:dyDescent="0.4">
      <c r="A16" s="43" t="s">
        <v>60</v>
      </c>
      <c r="B16" s="44" t="str">
        <f>IF(ISBLANK(B15),"",IF(B3=B15,"Kontrolle erfolgreich - check ok","FEHLER - ERROR"))</f>
        <v/>
      </c>
      <c r="C16" s="43" t="s">
        <v>71</v>
      </c>
    </row>
    <row r="17" spans="2:2" x14ac:dyDescent="0.4">
      <c r="B17" s="44" t="str">
        <f>IF(ISBLANK(B15),"",IF(ISERROR(FIND("@",B15,1)),"keine gültige eMail-Adresse",IF((VALUE(FIND("@",B15,1))&gt;1),"","keine gültige eMail-Adresse!")))</f>
        <v/>
      </c>
    </row>
    <row r="18" spans="2:2" x14ac:dyDescent="0.4">
      <c r="B18" s="44" t="str">
        <f>IF(ISBLANK(B15),"",IF(ISERROR(FIND("@",B15,1)),"no valid eMail-adress",IF((VALUE(FIND("@",B15,1))&gt;1),"","no valid eMail-address!")))</f>
        <v/>
      </c>
    </row>
    <row r="19" spans="2:2" x14ac:dyDescent="0.4">
      <c r="B19" s="43" t="str">
        <f>IF(ISBLANK(B15),"",IF(ISERROR(FIND("; ",B15,1)),"",IF((VALUE(FIND("; ",B15,1))&gt;8),"","Achtung - die zweite eMail-Adresse wurde nicht korrekt eingegeben")))</f>
        <v/>
      </c>
    </row>
  </sheetData>
  <sheetProtection algorithmName="SHA-512" hashValue="vig1YQCEa2mimJQ0U47q+u3GNwTWR8oIRXI/e8rqQxzAmkpFJkntPmXunP5Ko8NtBB6NC/0TmQjccbVEpoNbSg==" saltValue="N/0EepESzkrfLmKB35D3K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7"/>
  <sheetViews>
    <sheetView workbookViewId="0"/>
  </sheetViews>
  <sheetFormatPr baseColWidth="10" defaultRowHeight="13.9" x14ac:dyDescent="0.4"/>
  <cols>
    <col min="1" max="1" width="39.5" bestFit="1" customWidth="1"/>
    <col min="2" max="2" width="33.140625" bestFit="1" customWidth="1"/>
  </cols>
  <sheetData>
    <row r="1" spans="1:7" x14ac:dyDescent="0.4">
      <c r="A1" t="s">
        <v>12</v>
      </c>
      <c r="B1" s="3" t="str">
        <f>IF(ISNUMBER(VALUE(Ergebnisse!G1)),IF(VALUE(Ergebnisse!G1)&gt;0,VALUE(Ergebnisse!G1),""),"")</f>
        <v/>
      </c>
      <c r="D1" t="s">
        <v>19</v>
      </c>
    </row>
    <row r="2" spans="1:7" x14ac:dyDescent="0.4">
      <c r="A2" t="s">
        <v>3</v>
      </c>
      <c r="B2" s="3" t="str">
        <f>IF(ISNUMBER(VALUE(Ergebnisse!G2)),IF(VALUE(Ergebnisse!G2)&gt;0,VALUE(Ergebnisse!G2),""),"")</f>
        <v/>
      </c>
    </row>
    <row r="3" spans="1:7" x14ac:dyDescent="0.4">
      <c r="A3" t="s">
        <v>13</v>
      </c>
      <c r="B3" s="3">
        <v>44</v>
      </c>
      <c r="D3" t="s">
        <v>18</v>
      </c>
    </row>
    <row r="4" spans="1:7" x14ac:dyDescent="0.4">
      <c r="A4" t="s">
        <v>14</v>
      </c>
      <c r="B4" s="3">
        <f>YEAR(Ergebnisse!B5)</f>
        <v>2025</v>
      </c>
      <c r="D4" s="4">
        <v>2</v>
      </c>
    </row>
    <row r="5" spans="1:7" x14ac:dyDescent="0.4">
      <c r="A5" t="s">
        <v>15</v>
      </c>
      <c r="B5" s="3" t="str">
        <f>D8</f>
        <v>N</v>
      </c>
      <c r="D5" t="str">
        <f>IF(D4=2,"N","J")</f>
        <v>N</v>
      </c>
      <c r="F5">
        <v>1</v>
      </c>
      <c r="G5" s="38" t="s">
        <v>72</v>
      </c>
    </row>
    <row r="6" spans="1:7" x14ac:dyDescent="0.4">
      <c r="A6" t="s">
        <v>36</v>
      </c>
      <c r="B6" s="3">
        <f>Ergebnisse!G3</f>
        <v>1</v>
      </c>
      <c r="F6">
        <v>2</v>
      </c>
      <c r="G6" s="38" t="s">
        <v>73</v>
      </c>
    </row>
    <row r="7" spans="1:7" x14ac:dyDescent="0.4">
      <c r="A7" t="s">
        <v>37</v>
      </c>
      <c r="B7" s="27">
        <f>Ergebnisse!B5</f>
        <v>45956</v>
      </c>
    </row>
    <row r="8" spans="1:7" x14ac:dyDescent="0.4">
      <c r="A8" t="s">
        <v>16</v>
      </c>
      <c r="B8" s="3">
        <v>5</v>
      </c>
      <c r="D8" t="str">
        <f>LEFT(D5,1)</f>
        <v>N</v>
      </c>
    </row>
    <row r="9" spans="1:7" x14ac:dyDescent="0.4">
      <c r="A9" t="s">
        <v>17</v>
      </c>
      <c r="B9" s="3">
        <v>2</v>
      </c>
    </row>
    <row r="10" spans="1:7" x14ac:dyDescent="0.4">
      <c r="A10" t="s">
        <v>127</v>
      </c>
      <c r="B10" s="87">
        <f>Kontakt!B2</f>
        <v>0</v>
      </c>
    </row>
    <row r="11" spans="1:7" x14ac:dyDescent="0.4">
      <c r="A11" t="s">
        <v>128</v>
      </c>
      <c r="B11" s="3">
        <f>IF(Kontakt!B3=Kontakt!B15,Kontakt!B3,0)</f>
        <v>0</v>
      </c>
    </row>
    <row r="12" spans="1:7" x14ac:dyDescent="0.4">
      <c r="A12" s="38" t="s">
        <v>129</v>
      </c>
      <c r="B12" s="3">
        <v>1</v>
      </c>
    </row>
    <row r="13" spans="1:7" x14ac:dyDescent="0.4">
      <c r="A13" t="s">
        <v>21</v>
      </c>
      <c r="B13" s="2" t="str">
        <f>Ergebnisse!A21</f>
        <v>Ammoniumchlorid</v>
      </c>
      <c r="C13" s="2" t="str">
        <f>Ergebnisse!B21</f>
        <v>g/100 g</v>
      </c>
    </row>
    <row r="14" spans="1:7" x14ac:dyDescent="0.4">
      <c r="A14" s="38" t="s">
        <v>22</v>
      </c>
      <c r="B14" s="2" t="str">
        <f>Ergebnisse!A22</f>
        <v>Glycyrrhizinsäure</v>
      </c>
      <c r="C14" s="2" t="str">
        <f>Ergebnisse!B22</f>
        <v>mg/kg</v>
      </c>
    </row>
    <row r="15" spans="1:7" x14ac:dyDescent="0.4">
      <c r="A15" t="s">
        <v>159</v>
      </c>
      <c r="B15" s="2" t="str">
        <f>Ergebnisse!A23</f>
        <v>Saccharose, kristallwasserfrei</v>
      </c>
      <c r="C15" s="2" t="str">
        <f>Ergebnisse!B23</f>
        <v>g/100 g</v>
      </c>
    </row>
    <row r="16" spans="1:7" x14ac:dyDescent="0.4">
      <c r="A16" s="38" t="s">
        <v>160</v>
      </c>
      <c r="B16" s="2" t="str">
        <f>Ergebnisse!A24</f>
        <v>Glucose, kristallwasserfrei</v>
      </c>
      <c r="C16" s="2" t="str">
        <f>Ergebnisse!B24</f>
        <v>g/100 g</v>
      </c>
    </row>
    <row r="17" spans="1:3" x14ac:dyDescent="0.4">
      <c r="A17" t="s">
        <v>161</v>
      </c>
      <c r="B17" s="2" t="str">
        <f>Ergebnisse!A25</f>
        <v>Fructose, kristallwasserfrei</v>
      </c>
      <c r="C17" s="2" t="str">
        <f>Ergebnisse!B25</f>
        <v>g/100 g</v>
      </c>
    </row>
  </sheetData>
  <sheetProtection algorithmName="SHA-512" hashValue="Re7KwkZNbGHWMUywYBSKfqP2UyLd3RBGefuL1TZERH1EOWVrA3SpaD9TB5uCMhJ8gFaFpac/jHJbM0LocK7CWg==" saltValue="v8x1YkiJrRKIIADW0S4s4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9</vt:i4>
      </vt:variant>
    </vt:vector>
  </HeadingPairs>
  <TitlesOfParts>
    <vt:vector size="24"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Ammoniumchlorid</vt:lpstr>
      <vt:lpstr>Glycyrrhizinsäure</vt:lpstr>
      <vt:lpstr>Sorbit</vt:lpstr>
      <vt:lpstr>GluFruSac</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2025-08-29T16:56:03Z</cp:lastPrinted>
  <dcterms:created xsi:type="dcterms:W3CDTF">2005-02-14T18:41:01Z</dcterms:created>
  <dcterms:modified xsi:type="dcterms:W3CDTF">2025-08-29T17:41:53Z</dcterms:modified>
</cp:coreProperties>
</file>