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67084956-7641-4285-B155-15B73F1D4BB6}" xr6:coauthVersionLast="47" xr6:coauthVersionMax="47" xr10:uidLastSave="{00000000-0000-0000-0000-000000000000}"/>
  <workbookProtection workbookAlgorithmName="SHA-512" workbookHashValue="Lw0Ln3Knysmd3B66r7NoF23sDNESseFIU1/e5gQc1MBgGPUyfA0kjAl5bx7WDh5ktOBHCCsUb2M4AiPoCE667Q==" workbookSaltValue="QdXjIJ7fAwE40KtZEteJlg==" workbookSpinCount="100000" lockStructure="1"/>
  <bookViews>
    <workbookView xWindow="-98" yWindow="-98" windowWidth="28996" windowHeight="15675" activeTab="7" xr2:uid="{00000000-000D-0000-FFFF-FFFF00000000}"/>
  </bookViews>
  <sheets>
    <sheet name="Significance" sheetId="95" r:id="rId1"/>
    <sheet name="Reporting" sheetId="96" r:id="rId2"/>
    <sheet name="Auswertung" sheetId="98" r:id="rId3"/>
    <sheet name="Datenübernahme" sheetId="99" r:id="rId4"/>
    <sheet name="Signifikanz" sheetId="100" r:id="rId5"/>
    <sheet name="Ausfüllhinweise" sheetId="101" r:id="rId6"/>
    <sheet name="Kurzanleitung" sheetId="102" r:id="rId7"/>
    <sheet name="Kontakt" sheetId="79" r:id="rId8"/>
    <sheet name="Teilnehmerdaten" sheetId="17" state="hidden" r:id="rId9"/>
    <sheet name="Ergebnisse" sheetId="5" r:id="rId10"/>
    <sheet name="Mitteilungen" sheetId="15" r:id="rId11"/>
    <sheet name="Kreatinin" sheetId="103" state="hidden" r:id="rId12"/>
    <sheet name="Glutaminsre" sheetId="104" state="hidden" r:id="rId13"/>
    <sheet name="SacGluFruMal" sheetId="88" state="hidden" r:id="rId14"/>
    <sheet name="Lactose" sheetId="89" state="hidden" r:id="rId15"/>
    <sheet name="Asche" sheetId="25" state="hidden" r:id="rId16"/>
    <sheet name="Kohlenhydrate" sheetId="81" state="hidden" r:id="rId17"/>
    <sheet name="Zucker" sheetId="82" state="hidden" r:id="rId18"/>
    <sheet name="Rohprotein" sheetId="24" state="hidden" r:id="rId19"/>
    <sheet name="Wasser" sheetId="22" state="hidden" r:id="rId20"/>
    <sheet name="Fett_gesaettigt" sheetId="83" state="hidden" r:id="rId21"/>
    <sheet name="Fett" sheetId="23" state="hidden" r:id="rId22"/>
    <sheet name="Kochsalz" sheetId="85" state="hidden" r:id="rId23"/>
    <sheet name="Natrium" sheetId="80"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22">#REF!</definedName>
    <definedName name="Daten" localSheetId="11">#REF!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22">#REF!</definedName>
    <definedName name="MBlei" localSheetId="11">#REF!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22">#REF!</definedName>
    <definedName name="Parameter2" localSheetId="7">#REF!</definedName>
    <definedName name="Parameter2" localSheetId="11">Kreatinin!$B$3:$B$7</definedName>
    <definedName name="Parameter2">#REF!</definedName>
    <definedName name="Parameter2alt" localSheetId="5">#REF!</definedName>
    <definedName name="Parameter2alt" localSheetId="22">#REF!</definedName>
    <definedName name="Parameter2alt" localSheetId="11">#REF!</definedName>
    <definedName name="Parameter2alt" localSheetId="6">#REF!</definedName>
    <definedName name="Parameter2alt">#REF!</definedName>
    <definedName name="test" localSheetId="5">[2]Parameter2!$B$3:$B$18</definedName>
    <definedName name="test" localSheetId="2">[3]Parameter2!$B$3:$B$18</definedName>
    <definedName name="test" localSheetId="12">[12]Parameter2!$B$3:$B$18</definedName>
    <definedName name="test" localSheetId="22">[4]Parameter2!$B$3:$B$18</definedName>
    <definedName name="test" localSheetId="7">[5]Parameter2!$B$3:$B$18</definedName>
    <definedName name="test" localSheetId="11">[1]Parameter2!$B$3:$B$18</definedName>
    <definedName name="test" localSheetId="6">[6]Parameter2!$B$3:$B$18</definedName>
    <definedName name="test" localSheetId="23">[7]Parameter2!$B$3:$B$18</definedName>
    <definedName name="test" localSheetId="1">[1]Parameter2!$B$3:$B$18</definedName>
    <definedName name="test">[8]Parameter2!$B$3:$B$18</definedName>
    <definedName name="test1" localSheetId="5">[9]Parameter2!$B$3:$B$18</definedName>
    <definedName name="test1" localSheetId="12">[9]Parameter2!$B$3:$B$18</definedName>
    <definedName name="test1" localSheetId="6">[9]Parameter2!$B$3:$B$18</definedName>
    <definedName name="test1">[10]Parameter2!$B$3:$B$18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7" l="1"/>
  <c r="C23" i="17"/>
  <c r="C22" i="17"/>
  <c r="C21" i="17"/>
  <c r="C20" i="17"/>
  <c r="F27" i="5"/>
  <c r="H27" i="5"/>
  <c r="F28" i="5"/>
  <c r="H28" i="5"/>
  <c r="C15" i="17"/>
  <c r="C16" i="17"/>
  <c r="C17" i="17"/>
  <c r="C18" i="17"/>
  <c r="C19" i="17"/>
  <c r="H20" i="5"/>
  <c r="F20" i="5"/>
  <c r="I41" i="5" s="1"/>
  <c r="C1" i="104"/>
  <c r="H19" i="5" l="1"/>
  <c r="F19" i="5"/>
  <c r="I39" i="5" s="1"/>
  <c r="C1" i="103"/>
  <c r="B10" i="17"/>
  <c r="B11" i="17"/>
  <c r="A14" i="5"/>
  <c r="A13" i="5"/>
  <c r="F5" i="5"/>
  <c r="F4" i="5"/>
  <c r="B16" i="79" l="1"/>
  <c r="B18" i="79"/>
  <c r="B17" i="79"/>
  <c r="B18" i="17" l="1"/>
  <c r="B19" i="17"/>
  <c r="B20" i="17"/>
  <c r="B21" i="17"/>
  <c r="B22" i="17"/>
  <c r="B23" i="17"/>
  <c r="B24" i="17"/>
  <c r="F26" i="5" l="1"/>
  <c r="I61" i="5" s="1"/>
  <c r="F25" i="5"/>
  <c r="I59" i="5" s="1"/>
  <c r="F24" i="5"/>
  <c r="C1" i="89"/>
  <c r="B1" i="88"/>
  <c r="H24" i="5" l="1"/>
  <c r="H25" i="5"/>
  <c r="A60" i="5" s="1"/>
  <c r="H26" i="5"/>
  <c r="A62" i="5" s="1"/>
  <c r="I57" i="5"/>
  <c r="C1" i="83"/>
  <c r="B10" i="82"/>
  <c r="G47" i="5"/>
  <c r="F31" i="5"/>
  <c r="I66" i="5" s="1"/>
  <c r="F29" i="5"/>
  <c r="I81" i="5" s="1"/>
  <c r="F32" i="5"/>
  <c r="I83" i="5" s="1"/>
  <c r="F22" i="5"/>
  <c r="I45" i="5" s="1"/>
  <c r="F21" i="5"/>
  <c r="I43" i="5" s="1"/>
  <c r="I48" i="5"/>
  <c r="G30" i="5"/>
  <c r="F30" i="5"/>
  <c r="I63" i="5" s="1"/>
  <c r="B15" i="17"/>
  <c r="B16" i="17"/>
  <c r="B17" i="17"/>
  <c r="D61" i="80"/>
  <c r="H32" i="5" s="1"/>
  <c r="D47" i="80"/>
  <c r="D81" i="5" s="1"/>
  <c r="D40" i="80"/>
  <c r="D79" i="5" s="1"/>
  <c r="D29" i="80"/>
  <c r="D77" i="5" s="1"/>
  <c r="D13" i="80"/>
  <c r="D75" i="5" s="1"/>
  <c r="D2" i="80"/>
  <c r="C1" i="85"/>
  <c r="H31" i="5" s="1"/>
  <c r="C1" i="25"/>
  <c r="H30" i="5" s="1"/>
  <c r="C15" i="25"/>
  <c r="I31" i="5" s="1"/>
  <c r="C1" i="22"/>
  <c r="H21" i="5" s="1"/>
  <c r="C1" i="23"/>
  <c r="C1" i="81"/>
  <c r="H29" i="5" s="1"/>
  <c r="C1" i="24"/>
  <c r="H22" i="5" s="1"/>
  <c r="H1" i="15"/>
  <c r="B48" i="5"/>
  <c r="E48" i="5"/>
  <c r="B49" i="5"/>
  <c r="E49" i="5"/>
  <c r="B50" i="5"/>
  <c r="E50" i="5"/>
  <c r="A51" i="5"/>
  <c r="E51" i="5"/>
  <c r="B73" i="5"/>
  <c r="B75" i="5"/>
  <c r="B77" i="5"/>
  <c r="B79" i="5"/>
  <c r="B81" i="5"/>
  <c r="B83" i="5"/>
  <c r="B1" i="17"/>
  <c r="B2" i="17"/>
  <c r="D5" i="17"/>
  <c r="D8" i="17" s="1"/>
  <c r="B5" i="17" s="1"/>
  <c r="B6" i="17"/>
  <c r="B7" i="17"/>
  <c r="B13" i="17"/>
  <c r="C13" i="17"/>
  <c r="B14" i="17"/>
  <c r="C14" i="17"/>
  <c r="D83" i="5" l="1"/>
  <c r="A78" i="5"/>
  <c r="I68" i="5"/>
  <c r="A69" i="5" s="1"/>
  <c r="A46" i="5"/>
  <c r="A58" i="5"/>
  <c r="A80" i="5"/>
  <c r="A76" i="5"/>
  <c r="I30" i="5"/>
  <c r="A82" i="5"/>
  <c r="I53" i="5"/>
  <c r="A54" i="5" s="1"/>
  <c r="I79" i="5"/>
  <c r="I70" i="5"/>
  <c r="A71" i="5" s="1"/>
  <c r="I77" i="5"/>
  <c r="I75" i="5"/>
  <c r="A67" i="5"/>
  <c r="A42" i="5"/>
  <c r="A40" i="5"/>
  <c r="A44" i="5"/>
  <c r="A84" i="5"/>
  <c r="A6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5A2092E-2B2F-4E3E-B8ED-FDE869FA051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D15BA42-66C0-4792-B70D-C4E4481B454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A641174-3175-4549-8C32-466359578DA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<sst xmlns="http://schemas.openxmlformats.org/spreadsheetml/2006/main" count="539" uniqueCount="400">
  <si>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</si>
  <si>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</si>
  <si>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</si>
  <si>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</si>
  <si>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</si>
  <si>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</si>
  <si>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</si>
  <si>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</si>
  <si>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</si>
  <si>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</si>
  <si>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</si>
  <si>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</si>
  <si>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</si>
  <si>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</si>
  <si>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</si>
  <si>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</si>
  <si>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</si>
  <si>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</si>
  <si>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</si>
  <si>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</si>
  <si>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</si>
  <si>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</si>
  <si>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</si>
  <si>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</si>
  <si>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</si>
  <si>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</si>
  <si>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</si>
  <si>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</si>
  <si>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</si>
  <si>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</si>
  <si>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</si>
  <si>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</si>
  <si>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</si>
  <si>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</si>
  <si>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</si>
  <si>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</si>
  <si>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</si>
  <si>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</si>
  <si>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</si>
  <si>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</si>
  <si>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</si>
  <si>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</si>
  <si>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</si>
  <si>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</si>
  <si>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</si>
  <si>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</si>
  <si>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</si>
  <si>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</si>
  <si>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</si>
  <si>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</si>
  <si>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</si>
  <si>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</si>
  <si>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</si>
  <si>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</si>
  <si>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</si>
  <si>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</si>
  <si>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</si>
  <si>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</si>
  <si>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</si>
  <si>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</si>
  <si>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</si>
  <si>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</si>
  <si>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</si>
  <si>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</si>
  <si>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</si>
  <si>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</si>
  <si>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</si>
  <si>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</si>
  <si>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</si>
  <si>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</si>
  <si>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</si>
  <si>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</si>
  <si>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</si>
  <si>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</si>
  <si>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</si>
  <si>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</si>
  <si>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</si>
  <si>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</si>
  <si>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</si>
  <si>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</si>
  <si>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</si>
  <si>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</si>
  <si>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</si>
  <si>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</si>
  <si>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</si>
  <si>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</si>
  <si>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</si>
  <si>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NMR</t>
  </si>
  <si>
    <t>Rohprotein (N * 6,25)</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</si>
  <si>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</si>
  <si>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</si>
  <si>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</si>
  <si>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</si>
  <si>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</si>
  <si>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</si>
  <si>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</si>
  <si>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</si>
  <si>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</si>
  <si>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</si>
  <si>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06.00-20 (Dumas)</t>
  </si>
  <si>
    <t>§ 64 LFGB Nr. L 06.00-20 (Dumas), modifiziert</t>
  </si>
  <si>
    <t>sonstiges</t>
  </si>
  <si>
    <t>Saccharose</t>
  </si>
  <si>
    <t>Glucose</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</si>
  <si>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</si>
  <si>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</si>
  <si>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</si>
  <si>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</si>
  <si>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</si>
  <si>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</si>
  <si>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</si>
  <si>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</si>
  <si>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</si>
  <si>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</si>
  <si>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</si>
  <si>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</si>
  <si>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</si>
  <si>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</si>
  <si>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</si>
  <si>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</si>
  <si>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</si>
  <si>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</si>
  <si>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</si>
  <si>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</si>
  <si>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nach Caviezel</t>
  </si>
  <si>
    <t>Kohlenhydrate</t>
  </si>
  <si>
    <t>Zucker</t>
  </si>
  <si>
    <t>Natrium</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</si>
  <si>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</si>
  <si>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</si>
  <si>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</si>
  <si>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</si>
  <si>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</si>
  <si>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</si>
  <si>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</si>
  <si>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</si>
  <si>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</si>
  <si>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</si>
  <si>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</si>
  <si>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</si>
  <si>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</si>
  <si>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</si>
  <si>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</si>
  <si>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</si>
  <si>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</si>
  <si>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</si>
  <si>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</si>
  <si>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</si>
  <si>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</si>
  <si>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</si>
  <si>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</si>
  <si>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</si>
  <si>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</si>
  <si>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</si>
  <si>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</si>
  <si>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</si>
  <si>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</si>
  <si>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</si>
  <si>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</si>
  <si>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</si>
  <si>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</si>
  <si>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</si>
  <si>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</si>
  <si>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</si>
  <si>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ICP-MS</t>
  </si>
  <si>
    <t>ICP-OES</t>
  </si>
  <si>
    <t>ICP-AES</t>
  </si>
  <si>
    <t>Kapillarelektrophores</t>
  </si>
  <si>
    <t>Verfahren</t>
  </si>
  <si>
    <t>VDLUA VII 2.2.2.6</t>
  </si>
  <si>
    <t>AOAC 985.35</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</si>
  <si>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</si>
  <si>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</si>
  <si>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</si>
  <si>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</si>
  <si>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</si>
  <si>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</si>
  <si>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</si>
  <si>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</si>
  <si>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</si>
  <si>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</si>
  <si>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</si>
  <si>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</si>
  <si>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</si>
  <si>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</si>
  <si>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</si>
  <si>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</si>
  <si>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</si>
  <si>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</si>
  <si>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</si>
  <si>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</si>
  <si>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Fett, gesäätigt</t>
  </si>
  <si>
    <t>Beschreibung der verwendeten Analysenverfahren, Teil 2</t>
  </si>
  <si>
    <t>Beschreibung der verwendeten Analysenverfahren, Teil 1</t>
  </si>
  <si>
    <t>Verfahren / Literatur</t>
  </si>
  <si>
    <t>Aufschlussprinzip</t>
  </si>
  <si>
    <t>verwendete Säure(n)</t>
  </si>
  <si>
    <t>keine weiteren</t>
  </si>
  <si>
    <t>bitte eingeben</t>
  </si>
  <si>
    <t>Weitere Zucker</t>
  </si>
  <si>
    <t>Luff-Schoorl (Summe der reduzierenden Zucker)</t>
  </si>
  <si>
    <t>Summe aus Stärke + Zucker + Dextrin</t>
  </si>
  <si>
    <t>Luff-Schoorl nach HCl-Aufschluss</t>
  </si>
  <si>
    <t>Bestimmung der Zucker vor und nach enzymatischem Abbau</t>
  </si>
  <si>
    <t>§ 64 LFGB Nrn L 06.00-4 und L 06.00-9</t>
  </si>
  <si>
    <t>Ionensensitive Bestimmung</t>
  </si>
  <si>
    <t>Kochsalz</t>
  </si>
  <si>
    <t>Kochsalz (über Chlorid)</t>
  </si>
  <si>
    <t>SLMB Methode Nr. 322.1</t>
  </si>
  <si>
    <t>Nach Vollhard</t>
  </si>
  <si>
    <t>Nach Mohr</t>
  </si>
  <si>
    <t>Potentiometrisch (auch aus der Asche) durch Titration mit Silbernitrat</t>
  </si>
  <si>
    <t>§ 64 LFGB Nr. L 07.00-5/2: 2010-01 (nach Volhard), modifiziert</t>
  </si>
  <si>
    <t>§ 64 LFGB Nr. L 07.00-5/2: 2010-01 (nach Volhard)</t>
  </si>
  <si>
    <t>§ 64 LFGB Nr. L 07.00-5/1: 2010-01 (potentiometrisch), modifiziert</t>
  </si>
  <si>
    <t>§ 64 LFGB Nr. L 07.00-5/1: 2010-01 (potentiometrisch)</t>
  </si>
  <si>
    <t>Parameter 11</t>
  </si>
  <si>
    <t>SLMB 1612.2 (GC)</t>
  </si>
  <si>
    <t xml:space="preserve">ANKOM Filterbag-Extraktion nach Hydrolyse </t>
  </si>
  <si>
    <t>§ 64 LFGB Nr. L 00.00-144, auch modifiziert</t>
  </si>
  <si>
    <t>VDLUFA III,10.8.2</t>
  </si>
  <si>
    <t>Atomemissionsspektrometrie (AES)</t>
  </si>
  <si>
    <t>Kohlenhydrate (gesamt)</t>
  </si>
  <si>
    <t>Zucker (Summe)</t>
  </si>
  <si>
    <t>Parameter 12</t>
  </si>
  <si>
    <t>Berechnet aus der Fettsäureverteilung und dem bestimmten Fettgehalt</t>
  </si>
  <si>
    <t>gesättigt</t>
  </si>
  <si>
    <t>einfach</t>
  </si>
  <si>
    <t>mehrfach</t>
  </si>
  <si>
    <t>§ 64 LFGB Nr. L 13.05-3</t>
  </si>
  <si>
    <t>§ 64 LFGB Nr. L 13.05-3, modifiziert</t>
  </si>
  <si>
    <t>Soxhlet (auch aus der Trockenmasse)</t>
  </si>
  <si>
    <t>ISO 1444: 1996</t>
  </si>
  <si>
    <t>NIR</t>
  </si>
  <si>
    <t>SLMB 22/5.1 (458.1), Soxhlet</t>
  </si>
  <si>
    <t>Gefriertrocknung</t>
  </si>
  <si>
    <t>Mikrowellentrocknung</t>
  </si>
  <si>
    <t>Vakuumtrocknung</t>
  </si>
  <si>
    <t>IR-Trocknung</t>
  </si>
  <si>
    <t>DGF C VI 10a, 11d mod. , GC/FID</t>
  </si>
  <si>
    <t>§ 64 LFGB Nr. 13.00-26, 2008-06; TG-Faktor 0,945 berücksichtigt</t>
  </si>
  <si>
    <t>Mikrowellenveraschung</t>
  </si>
  <si>
    <t xml:space="preserve">Derivatisierung mit Trimethylsulfoniumhydroxid (TMSH) nach DGF-C VI 11 und Berechnung der Gewichtsprozentverteilung nach DGF C-VI 10a </t>
  </si>
  <si>
    <t>DGF C-VI 10a (00)</t>
  </si>
  <si>
    <t>Ionensensitive Elektrode</t>
  </si>
  <si>
    <t>DGF C-VI 10a (00), 11d (98), 11e (98)</t>
  </si>
  <si>
    <t>DGF c-VI 11 e</t>
  </si>
  <si>
    <t>ISO 963:1998, auch modifiziert</t>
  </si>
  <si>
    <t>ISO 2918, auch modifiziert</t>
  </si>
  <si>
    <t>Gravimetrisch nach Mikrowellenextraktion</t>
  </si>
  <si>
    <t>§ 64 LFGB Nr. 13.00-16ff</t>
  </si>
  <si>
    <t>Saccharose, wasserfrei</t>
  </si>
  <si>
    <t>Glucose, wasserfrei</t>
  </si>
  <si>
    <t>Fructose, wasserfrei</t>
  </si>
  <si>
    <t>Maltose, wasserfrei</t>
  </si>
  <si>
    <t>Lactose, wasserfrei</t>
  </si>
  <si>
    <r>
      <t>3</t>
    </r>
    <r>
      <rPr>
        <vertAlign val="superscript"/>
        <sz val="13"/>
        <rFont val="Times New Roman"/>
        <family val="1"/>
      </rPr>
      <t>(*)</t>
    </r>
  </si>
  <si>
    <r>
      <t>4</t>
    </r>
    <r>
      <rPr>
        <vertAlign val="superscript"/>
        <sz val="13"/>
        <rFont val="Times New Roman"/>
        <family val="1"/>
      </rPr>
      <t>(*)</t>
    </r>
  </si>
  <si>
    <r>
      <t>3</t>
    </r>
    <r>
      <rPr>
        <vertAlign val="superscript"/>
        <sz val="11"/>
        <rFont val="Times New Roman"/>
        <family val="1"/>
      </rPr>
      <t>(*)</t>
    </r>
    <r>
      <rPr>
        <sz val="11"/>
        <rFont val="Times New Roman"/>
        <family val="1"/>
      </rPr>
      <t>, 4</t>
    </r>
    <r>
      <rPr>
        <vertAlign val="superscript"/>
        <sz val="11"/>
        <rFont val="Times New Roman"/>
        <family val="1"/>
      </rPr>
      <t>(*)</t>
    </r>
    <r>
      <rPr>
        <sz val="11"/>
        <rFont val="Times New Roman"/>
        <family val="1"/>
      </rPr>
      <t xml:space="preserve"> siehe Zeile 8</t>
    </r>
  </si>
  <si>
    <t>Enzymatisch nach r-biopharm / Roche Nr. 10 716 260 035 (Saccharose, Glucose, Fructose)</t>
  </si>
  <si>
    <t>Enzymatisch nach r-biopharm / Roche Best.Nr. 11 113 950 035 (Maltose, Saccharose, Glucose)</t>
  </si>
  <si>
    <t>HPLC- oder IC-Verfahren mit RI-Detektion</t>
  </si>
  <si>
    <t>HPLC- oder IC-Verfahren mit sonstiger Detektion</t>
  </si>
  <si>
    <t>Enzymatisch nach Thermo Fisher Scientific Gallery</t>
  </si>
  <si>
    <t>Enzymatisch nach § 64 LFGB Nr. L 07.00-22 (auch kombiniert mit § 64 LFGB Nr. L 07.00-17)</t>
  </si>
  <si>
    <t>§ 64 LFGB Nr. L 40.00-7</t>
  </si>
  <si>
    <t>§ 64 LFGB Nr. L 40.00-7, modifiziert</t>
  </si>
  <si>
    <t>§ 64 LFGB Nr. L 07.00-24 (auch modifiziert)</t>
  </si>
  <si>
    <t>Ionenchromatographie - Inline Dialyse</t>
  </si>
  <si>
    <t>§ 64 LFGB Nr. L07.00-22/1983-05 (auch kombiniert mit § 64 LFGB Nr. L07.00-25/1983-05)</t>
  </si>
  <si>
    <t>MIT Diagnostic MIT 558-240</t>
  </si>
  <si>
    <t>§ 64 LFGB Nr. L 02.00-12 (auch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</si>
  <si>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</si>
  <si>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</si>
  <si>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</si>
  <si>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</si>
  <si>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</si>
  <si>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</si>
  <si>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</si>
  <si>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</si>
  <si>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</si>
  <si>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</si>
  <si>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</si>
  <si>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</si>
  <si>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</si>
  <si>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</si>
  <si>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Enzymatisch nach r-biopharm / Roche Nr. E8110 (Liquid Lactose)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</si>
  <si>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</si>
  <si>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</si>
  <si>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</si>
  <si>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</si>
  <si>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</si>
  <si>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</si>
  <si>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</si>
  <si>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</si>
  <si>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</si>
  <si>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</si>
  <si>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</si>
  <si>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</si>
  <si>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DGF C-VI 10a (00), DGF C-VI 11d (19)</t>
  </si>
  <si>
    <t>ISO 12966, auch modifiziert, GC/FID</t>
  </si>
  <si>
    <t>DGF C-VI 10a/11a:2000</t>
  </si>
  <si>
    <t>100- Eiweiß-Fett-Wasser-Asche</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</si>
  <si>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</si>
  <si>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
  </si>
  <si>
    <t>DIN 10758 : 1997-05 (auch modifiziert)</t>
  </si>
  <si>
    <t>V.1</t>
  </si>
  <si>
    <t>§ 64 LFGB Nr. L 13.00-26, auch modifiziert</t>
  </si>
  <si>
    <t>§ 64 LFGB Nr. L  13.00-27/2: 2019-07, auch modifiziert</t>
  </si>
  <si>
    <t>Anlehnung an DFG-Einheitsmethode C-VI 10a (00)</t>
  </si>
  <si>
    <t>GC-FID</t>
  </si>
  <si>
    <t>SLMB Methode 501.2, gaschromatographisch, auch modifiziert</t>
  </si>
  <si>
    <t>Enzymatisch nach Enyztec Liquid D-Glucose/D-Fructose E8160</t>
  </si>
  <si>
    <t>Enzymatisch nach Megazyme K-SUFRG</t>
  </si>
  <si>
    <t>Enzymatisch nach EnzymeFast</t>
  </si>
  <si>
    <t>Enzymatisch nach r-biopharm/roche 111 139 500 35</t>
  </si>
  <si>
    <t>L 07.00-23 modifiziert (Erweiterung des Anwendungsbereiches)</t>
  </si>
  <si>
    <t>ohne Veraschung, potentiometrisch durch Titration mit Silbernitrat</t>
  </si>
  <si>
    <t>DIN EN ISO 15621,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</si>
  <si>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</si>
  <si>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</si>
  <si>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</si>
  <si>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</si>
  <si>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</si>
  <si>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</si>
  <si>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</si>
  <si>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</si>
  <si>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Kontaktname</t>
  </si>
  <si>
    <t>Mailadresse</t>
  </si>
  <si>
    <t>Zertifikat geeignet</t>
  </si>
  <si>
    <t>§ 64 LFGB Nr. L 01.00-20</t>
  </si>
  <si>
    <t>§ 64 LFGB Nr. L 01.00-20, modifiziert</t>
  </si>
  <si>
    <t>§ 64 LFGB Nr. L 20.01/02-5</t>
  </si>
  <si>
    <t>§ 64 LFGB Nr. L 20.01/02-5, modifiziert</t>
  </si>
  <si>
    <t>Schweizerisches Lebensmittelbuch Kapitel 11/5.7</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</si>
  <si>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</si>
  <si>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</si>
  <si>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</si>
  <si>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</si>
  <si>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</si>
  <si>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</si>
  <si>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</si>
  <si>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</si>
  <si>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nach Smedes (Analyst 124 (1999) 1711-1718 modifiziert nach Karl )</t>
  </si>
  <si>
    <t>Hausmethode - Internes Verfahren</t>
  </si>
  <si>
    <t>§ 64 LFGB Nr. L 00.00-19/1, auch modifiziert</t>
  </si>
  <si>
    <t>§ 64 LFGB Nr. L 00.00-168, auch modifiziert</t>
  </si>
  <si>
    <t>§ 64 LFGB Nr. L 17.00-17, auch modifiziert</t>
  </si>
  <si>
    <t>§ 64 LFGB Nr. L 07.00-56, auch modifiziert</t>
  </si>
  <si>
    <t>§ 64 LFGB Nr. L 31.00-10 (DIN EN 1134), auch modifiziert</t>
  </si>
  <si>
    <t>DIN EN ISO 15763, auch modifiziert</t>
  </si>
  <si>
    <t>DIN EN ISO 15510, auch modifiziert</t>
  </si>
  <si>
    <t>DIN EN ISO 14911, auch modifiziert</t>
  </si>
  <si>
    <t>DIN EN ISO 11885, auch modifiziert</t>
  </si>
  <si>
    <t>DIN EN ISO 7980 DEV 3a, auch modifiziert</t>
  </si>
  <si>
    <t>DIN EN 15505, auch modifiziert</t>
  </si>
  <si>
    <t>DIN EN 16943, auch modifiziert</t>
  </si>
  <si>
    <t>DIN EN ISO 17294-2, auch modifiziert</t>
  </si>
  <si>
    <t>Petroleumbenzin-Kaltextraktion, Phasentrennung mittels Kältezentrifugation</t>
  </si>
  <si>
    <t>DIN EN ISO 21424</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</si>
  <si>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</si>
  <si>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</si>
  <si>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</si>
  <si>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</si>
  <si>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</si>
  <si>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</si>
  <si>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</si>
  <si>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Alle Gehalte sollen direkt auf die Probe bezogen werden. Gehalte zwischen 0,010 g/100 g und 10,0 g/100 g sollen möglichst mit 3 und Gehalte ab 10,0 g/100 g  möglichst mit 4 gültigen (signifikanten) Ziffern angegeben werden! Gehalte unter 1 g/100 g können auch mit 2 signifikante Ziffern angegeben, falls verfahrensbedingt keine 3. Ziffer möglich ist. Beispiele zur Angabe signifikanter Ziffern sind in "Signifikanz" enthalten.</t>
  </si>
  <si>
    <t>§ 64 LFGB Nr. L 13.00-46:2018-06, auch modifiziert</t>
  </si>
  <si>
    <t>Enzymatisch nach Enzytec™ Liquid Maltose/Saccharose/D-Glucose E8170</t>
  </si>
  <si>
    <t>§ 64 LFGB Nr. L 03.00-11 (2007-12)</t>
  </si>
  <si>
    <t>§ 64 LFGB Nr. L 03.00-11 (2007-12), modifiziert</t>
  </si>
  <si>
    <t>Enzymatisch nach Megazyme K-MASUG</t>
  </si>
  <si>
    <t>Ionenchromatografie</t>
  </si>
  <si>
    <t>§ 64 LFGB Nr. L 10.00-21:2024-11</t>
  </si>
  <si>
    <t>§ 64 LFGB Nr. L 10.00-21:2024-11, modifiziert</t>
  </si>
  <si>
    <t>Kreatinin</t>
  </si>
  <si>
    <t>mg/100 g</t>
  </si>
  <si>
    <t>Glutamat (als Glutaminsäure)</t>
  </si>
  <si>
    <t>HPLC (Vorsäulenderivatiserung)</t>
  </si>
  <si>
    <t>HPLC (Nachsäulenderivatiserung)</t>
  </si>
  <si>
    <t>HPLC mit UV- oder Dioden-Array-Detektion</t>
  </si>
  <si>
    <t>Glutaminsäure</t>
  </si>
  <si>
    <t>Enzymatisch nach r-biopharm /Enzytec E 8530</t>
  </si>
  <si>
    <t>Enzymatisch nach Thermo Scientific Nr. 984636</t>
  </si>
  <si>
    <t>Enzymatisch mittels Gallery Plus + Testkit Thermo Fisher L-Glutamic Acid</t>
  </si>
  <si>
    <t>Test-Kit Thermo Fisher Scientific L-Glutamic acid (Arena)</t>
  </si>
  <si>
    <t>Enzymatisch mittels Thermo Gallery</t>
  </si>
  <si>
    <t>Enzymatisch mit Testkit von Megazyme</t>
  </si>
  <si>
    <t>Aufarbeitung nach § 64 LFGB Nr. L 07.00-17 (2008-06), enzymatisch nach Roche / r-biopharm Nr. 10 139 092 035</t>
  </si>
  <si>
    <t>HPLC nach Derivatisierung</t>
  </si>
  <si>
    <t>Enzymatisch nach Scil Diagnostics 1269</t>
  </si>
  <si>
    <t>Aminosäurenanalysator</t>
  </si>
  <si>
    <r>
      <t xml:space="preserve">Enzymatisch nach Roche / r-biopharm Nr. 10 </t>
    </r>
    <r>
      <rPr>
        <b/>
        <sz val="11"/>
        <rFont val="Times New Roman"/>
        <family val="1"/>
      </rPr>
      <t>139 092</t>
    </r>
    <r>
      <rPr>
        <sz val="11"/>
        <rFont val="Times New Roman"/>
        <family val="1"/>
      </rPr>
      <t xml:space="preserve"> 035</t>
    </r>
  </si>
  <si>
    <t>§ 64 Methode L 07.00-59  (2008-06), modifiziert oder andere Version</t>
  </si>
  <si>
    <t>§ 64 Methode L 07.00-59  (2008-06)</t>
  </si>
  <si>
    <t>§ 64 LFGB Nr. L 07.00-17 (2008-06), modifiziert oder andere Version</t>
  </si>
  <si>
    <t>§ 64 LFGB Nr. L 07.00-17 (2008-06)</t>
  </si>
  <si>
    <t>Suppen, Soßen, Fleischextrakte</t>
  </si>
  <si>
    <t>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</si>
</sst>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sz val="11"/>
      <color theme="0"/>
      <name val="Times New Roman"/>
      <family val="1"/>
    </font>
    <font>
      <sz val="11"/>
      <color rgb="FFCCFFCC"/>
      <name val="Times New Roman"/>
      <family val="1"/>
    </font>
    <font>
      <vertAlign val="superscript"/>
      <sz val="13"/>
      <name val="Times New Roman"/>
      <family val="1"/>
    </font>
    <font>
      <vertAlign val="superscript"/>
      <sz val="11"/>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3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s>
  <borders count="1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
      <left/>
      <right/>
      <top style="thick">
        <color indexed="17"/>
      </top>
      <bottom/>
      <diagonal/>
    </border>
  </borders>
  <cellStyleXfs count="49">
    <xf numFmtId="0" fontId="0"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8" fillId="11" borderId="1" applyNumberFormat="0" applyAlignment="0" applyProtection="0"/>
    <xf numFmtId="0" fontId="29" fillId="11" borderId="2" applyNumberFormat="0" applyAlignment="0" applyProtection="0"/>
    <xf numFmtId="0" fontId="30" fillId="4" borderId="2" applyNumberFormat="0" applyAlignment="0" applyProtection="0"/>
    <xf numFmtId="0" fontId="31" fillId="0" borderId="3" applyNumberFormat="0" applyFill="0" applyAlignment="0" applyProtection="0"/>
    <xf numFmtId="0" fontId="32" fillId="0" borderId="0" applyNumberFormat="0" applyFill="0" applyBorder="0" applyAlignment="0" applyProtection="0"/>
    <xf numFmtId="0" fontId="33" fillId="3" borderId="0" applyNumberFormat="0" applyBorder="0" applyAlignment="0" applyProtection="0"/>
    <xf numFmtId="0" fontId="1" fillId="0" borderId="0" applyNumberFormat="0" applyFill="0" applyBorder="0" applyAlignment="0" applyProtection="0">
      <alignment vertical="top"/>
      <protection locked="0"/>
    </xf>
    <xf numFmtId="0" fontId="34" fillId="12" borderId="0" applyNumberFormat="0" applyBorder="0" applyAlignment="0" applyProtection="0"/>
    <xf numFmtId="0" fontId="5" fillId="13" borderId="4" applyNumberFormat="0" applyFont="0" applyAlignment="0" applyProtection="0"/>
    <xf numFmtId="0" fontId="35" fillId="2" borderId="0" applyNumberFormat="0" applyBorder="0" applyAlignment="0" applyProtection="0"/>
    <xf numFmtId="0" fontId="5" fillId="0" borderId="0"/>
    <xf numFmtId="0" fontId="36"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8" applyNumberFormat="0" applyFill="0" applyAlignment="0" applyProtection="0"/>
    <xf numFmtId="0" fontId="41" fillId="0" borderId="0" applyNumberFormat="0" applyFill="0" applyBorder="0" applyAlignment="0" applyProtection="0"/>
    <xf numFmtId="0" fontId="42" fillId="14" borderId="9" applyNumberFormat="0" applyAlignment="0" applyProtection="0"/>
    <xf numFmtId="0" fontId="49" fillId="22" borderId="0" applyNumberFormat="0" applyBorder="0" applyAlignment="0" applyProtection="0"/>
    <xf numFmtId="0" fontId="49" fillId="4" borderId="0" applyNumberFormat="0" applyBorder="0" applyAlignment="0" applyProtection="0"/>
    <xf numFmtId="0" fontId="49" fillId="13"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4" borderId="0" applyNumberFormat="0" applyBorder="0" applyAlignment="0" applyProtection="0"/>
    <xf numFmtId="0" fontId="49" fillId="11" borderId="0" applyNumberFormat="0" applyBorder="0" applyAlignment="0" applyProtection="0"/>
    <xf numFmtId="0" fontId="49" fillId="24" borderId="0" applyNumberFormat="0" applyBorder="0" applyAlignment="0" applyProtection="0"/>
    <xf numFmtId="0" fontId="49" fillId="12" borderId="0" applyNumberFormat="0" applyBorder="0" applyAlignment="0" applyProtection="0"/>
    <xf numFmtId="0" fontId="49" fillId="11"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50" fillId="6" borderId="0" applyNumberFormat="0" applyBorder="0" applyAlignment="0" applyProtection="0"/>
    <xf numFmtId="0" fontId="50" fillId="24"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50" fillId="6" borderId="0" applyNumberFormat="0" applyBorder="0" applyAlignment="0" applyProtection="0"/>
    <xf numFmtId="0" fontId="50" fillId="4"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85">
    <xf numFmtId="0" fontId="0" fillId="0" borderId="0" xfId="0"/>
    <xf numFmtId="0" fontId="4" fillId="0" borderId="0" xfId="0" applyFont="1"/>
    <xf numFmtId="0" fontId="0" fillId="15" borderId="0" xfId="0" applyFill="1"/>
    <xf numFmtId="0" fontId="0" fillId="15" borderId="0" xfId="0" applyFill="1" applyAlignment="1">
      <alignment horizontal="center"/>
    </xf>
    <xf numFmtId="0" fontId="4" fillId="16" borderId="10"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7"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20" fillId="0" borderId="0" xfId="0" applyFont="1" applyProtection="1">
      <protection hidden="1"/>
    </xf>
    <xf numFmtId="0" fontId="18" fillId="17" borderId="0" xfId="0" applyFont="1" applyFill="1" applyAlignment="1" applyProtection="1">
      <alignment vertical="center" wrapText="1"/>
      <protection hidden="1"/>
    </xf>
    <xf numFmtId="0" fontId="16" fillId="0" borderId="0" xfId="0" applyFont="1" applyAlignment="1">
      <alignment horizontal="left" wrapText="1"/>
    </xf>
    <xf numFmtId="0" fontId="18" fillId="0" borderId="0" xfId="0" applyFont="1" applyAlignment="1" applyProtection="1">
      <alignment horizontal="center" vertical="center"/>
      <protection hidden="1"/>
    </xf>
    <xf numFmtId="14" fontId="0" fillId="15" borderId="0" xfId="0" applyNumberFormat="1" applyFill="1" applyAlignment="1">
      <alignment horizontal="center"/>
    </xf>
    <xf numFmtId="2" fontId="21" fillId="16" borderId="10" xfId="0" applyNumberFormat="1" applyFont="1" applyFill="1" applyBorder="1" applyAlignment="1">
      <alignment horizontal="center" vertical="top" wrapText="1"/>
    </xf>
    <xf numFmtId="0" fontId="22" fillId="0" borderId="0" xfId="0" applyFont="1"/>
    <xf numFmtId="0" fontId="5" fillId="17" borderId="10"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0" fontId="16" fillId="16"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17" borderId="0" xfId="0" applyFont="1" applyFill="1" applyProtection="1">
      <protection hidden="1"/>
    </xf>
    <xf numFmtId="0" fontId="5" fillId="0" borderId="0" xfId="0" applyFont="1"/>
    <xf numFmtId="0" fontId="16" fillId="0" borderId="11" xfId="0" applyFont="1" applyBorder="1" applyAlignment="1">
      <alignment horizontal="justify" vertical="top" wrapText="1"/>
    </xf>
    <xf numFmtId="0" fontId="16" fillId="0" borderId="11"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12" xfId="0" applyFont="1" applyBorder="1" applyAlignment="1">
      <alignment horizontal="justify" vertical="top" wrapText="1"/>
    </xf>
    <xf numFmtId="0" fontId="4" fillId="0" borderId="0" xfId="0" applyFont="1" applyAlignment="1">
      <alignment vertical="center"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18" fillId="18" borderId="0" xfId="0" applyFont="1" applyFill="1" applyAlignment="1" applyProtection="1">
      <alignment horizontal="center" vertical="center"/>
      <protection hidden="1"/>
    </xf>
    <xf numFmtId="0" fontId="0" fillId="16" borderId="0" xfId="0" applyFill="1"/>
    <xf numFmtId="0" fontId="0" fillId="17" borderId="0" xfId="0" applyFill="1" applyAlignment="1" applyProtection="1">
      <alignment horizontal="left"/>
      <protection hidden="1"/>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17"/>
    <xf numFmtId="0" fontId="44" fillId="17" borderId="0" xfId="0" applyFont="1" applyFill="1" applyAlignment="1" applyProtection="1">
      <alignment horizontal="right" vertical="center" wrapText="1"/>
      <protection hidden="1"/>
    </xf>
    <xf numFmtId="0" fontId="5" fillId="0" borderId="0" xfId="0" applyFont="1" applyAlignment="1">
      <alignment horizontal="justify" vertical="top" wrapText="1"/>
    </xf>
    <xf numFmtId="0" fontId="9" fillId="19" borderId="0" xfId="0" applyFont="1" applyFill="1" applyProtection="1">
      <protection hidden="1"/>
    </xf>
    <xf numFmtId="0" fontId="0" fillId="19" borderId="0" xfId="0" applyFill="1" applyProtection="1">
      <protection hidden="1"/>
    </xf>
    <xf numFmtId="0" fontId="23" fillId="19" borderId="0" xfId="0" applyFont="1" applyFill="1" applyProtection="1">
      <protection hidden="1"/>
    </xf>
    <xf numFmtId="0" fontId="6" fillId="19" borderId="0" xfId="0" applyFont="1" applyFill="1" applyProtection="1">
      <protection hidden="1"/>
    </xf>
    <xf numFmtId="0" fontId="8" fillId="19" borderId="0" xfId="0" applyFont="1" applyFill="1" applyAlignment="1" applyProtection="1">
      <alignment vertical="center" wrapText="1"/>
      <protection hidden="1"/>
    </xf>
    <xf numFmtId="0" fontId="5" fillId="19" borderId="0" xfId="0" applyFont="1" applyFill="1" applyAlignment="1" applyProtection="1">
      <alignment vertical="center"/>
      <protection hidden="1"/>
    </xf>
    <xf numFmtId="0" fontId="1" fillId="19" borderId="0" xfId="13" applyFill="1" applyBorder="1" applyAlignment="1" applyProtection="1">
      <protection hidden="1"/>
    </xf>
    <xf numFmtId="0" fontId="11" fillId="19" borderId="0" xfId="0" applyFont="1" applyFill="1" applyAlignment="1" applyProtection="1">
      <alignment vertical="center"/>
      <protection hidden="1"/>
    </xf>
    <xf numFmtId="0" fontId="0" fillId="19" borderId="0" xfId="0" applyFill="1" applyAlignment="1" applyProtection="1">
      <alignment horizontal="center" vertical="center"/>
      <protection hidden="1"/>
    </xf>
    <xf numFmtId="0" fontId="25" fillId="0" borderId="0" xfId="0" applyFont="1" applyProtection="1">
      <protection hidden="1"/>
    </xf>
    <xf numFmtId="0" fontId="16" fillId="0" borderId="0" xfId="17" applyFont="1" applyAlignment="1" applyProtection="1">
      <alignment horizontal="left"/>
      <protection hidden="1"/>
    </xf>
    <xf numFmtId="0" fontId="16" fillId="0" borderId="0" xfId="17" applyFont="1"/>
    <xf numFmtId="0" fontId="16" fillId="0" borderId="0" xfId="17" applyFont="1" applyAlignment="1">
      <alignment horizontal="left"/>
    </xf>
    <xf numFmtId="0" fontId="16" fillId="0" borderId="0" xfId="17" applyFont="1" applyAlignment="1">
      <alignment horizontal="justify" vertical="top" wrapText="1"/>
    </xf>
    <xf numFmtId="0" fontId="16" fillId="0" borderId="0" xfId="17" applyFont="1" applyAlignment="1">
      <alignment wrapText="1"/>
    </xf>
    <xf numFmtId="0" fontId="16" fillId="0" borderId="0" xfId="17" applyFont="1" applyAlignment="1">
      <alignment horizontal="left" vertical="top" wrapText="1"/>
    </xf>
    <xf numFmtId="0" fontId="16" fillId="0" borderId="0" xfId="17" applyFont="1" applyAlignment="1">
      <alignment horizontal="left" wrapText="1"/>
    </xf>
    <xf numFmtId="0" fontId="16" fillId="0" borderId="11" xfId="17" applyFont="1" applyBorder="1" applyAlignment="1">
      <alignment wrapText="1"/>
    </xf>
    <xf numFmtId="0" fontId="16" fillId="0" borderId="12" xfId="17" applyFont="1" applyBorder="1" applyAlignment="1">
      <alignment horizontal="left" vertical="top" wrapText="1"/>
    </xf>
    <xf numFmtId="0" fontId="16" fillId="0" borderId="12" xfId="17" applyFont="1" applyBorder="1" applyAlignment="1">
      <alignment horizontal="justify" vertical="top" wrapText="1"/>
    </xf>
    <xf numFmtId="0" fontId="16" fillId="0" borderId="0" xfId="17" applyFont="1" applyAlignment="1" applyProtection="1">
      <alignment horizontal="left"/>
      <protection locked="0"/>
    </xf>
    <xf numFmtId="0" fontId="45" fillId="0" borderId="0" xfId="0" applyFont="1" applyProtection="1">
      <protection hidden="1"/>
    </xf>
    <xf numFmtId="0" fontId="45" fillId="0" borderId="0" xfId="0" applyFont="1" applyAlignment="1" applyProtection="1">
      <alignment horizontal="left"/>
      <protection locked="0" hidden="1"/>
    </xf>
    <xf numFmtId="0" fontId="0" fillId="17" borderId="0" xfId="0" applyFill="1" applyAlignment="1" applyProtection="1">
      <alignment horizontal="center"/>
      <protection hidden="1"/>
    </xf>
    <xf numFmtId="0" fontId="0" fillId="17" borderId="0" xfId="0" applyFill="1" applyAlignment="1" applyProtection="1">
      <alignment horizontal="left"/>
      <protection locked="0" hidden="1"/>
    </xf>
    <xf numFmtId="49" fontId="5" fillId="15" borderId="0" xfId="0" applyNumberFormat="1" applyFont="1" applyFill="1" applyAlignment="1">
      <alignment horizontal="center"/>
    </xf>
    <xf numFmtId="0" fontId="5" fillId="0" borderId="0" xfId="0" applyFont="1" applyAlignment="1">
      <alignment horizontal="justify" vertical="top"/>
    </xf>
    <xf numFmtId="0" fontId="18" fillId="17" borderId="0" xfId="0" applyFont="1" applyFill="1" applyAlignment="1" applyProtection="1">
      <alignment wrapText="1"/>
      <protection hidden="1"/>
    </xf>
    <xf numFmtId="0" fontId="18" fillId="17" borderId="0" xfId="0" applyFont="1" applyFill="1" applyAlignment="1" applyProtection="1">
      <alignment vertical="center"/>
      <protection hidden="1"/>
    </xf>
    <xf numFmtId="49" fontId="4" fillId="15" borderId="0" xfId="0" applyNumberFormat="1" applyFont="1" applyFill="1" applyProtection="1">
      <protection locked="0"/>
    </xf>
    <xf numFmtId="0" fontId="46" fillId="17" borderId="0" xfId="0" applyFont="1" applyFill="1" applyAlignment="1" applyProtection="1">
      <alignment horizontal="left"/>
      <protection hidden="1"/>
    </xf>
    <xf numFmtId="0" fontId="16" fillId="0" borderId="0" xfId="0" applyFont="1" applyAlignment="1">
      <alignment wrapText="1"/>
    </xf>
    <xf numFmtId="49" fontId="18" fillId="15" borderId="0" xfId="0" applyNumberFormat="1" applyFont="1" applyFill="1" applyAlignment="1" applyProtection="1">
      <alignment vertical="center"/>
      <protection locked="0"/>
    </xf>
    <xf numFmtId="0" fontId="5"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4" fillId="0" borderId="0" xfId="17" applyFont="1" applyProtection="1">
      <protection hidden="1"/>
    </xf>
    <xf numFmtId="0" fontId="4" fillId="0" borderId="0" xfId="17" applyFont="1" applyAlignment="1" applyProtection="1">
      <alignment horizontal="center"/>
      <protection hidden="1"/>
    </xf>
    <xf numFmtId="0" fontId="4" fillId="0" borderId="12" xfId="17" applyFont="1" applyBorder="1" applyAlignment="1" applyProtection="1">
      <alignment horizontal="justify" vertical="top" wrapText="1"/>
      <protection hidden="1"/>
    </xf>
    <xf numFmtId="0" fontId="5" fillId="0" borderId="12" xfId="17" applyBorder="1" applyAlignment="1" applyProtection="1">
      <alignment horizontal="justify" vertical="top" wrapText="1"/>
      <protection hidden="1"/>
    </xf>
    <xf numFmtId="0" fontId="5" fillId="0" borderId="0" xfId="17" applyAlignment="1" applyProtection="1">
      <alignment horizontal="justify" vertical="top" wrapText="1"/>
      <protection hidden="1"/>
    </xf>
    <xf numFmtId="0" fontId="16" fillId="0" borderId="0" xfId="17" applyFont="1" applyAlignment="1" applyProtection="1">
      <alignment wrapText="1"/>
      <protection hidden="1"/>
    </xf>
    <xf numFmtId="0" fontId="5" fillId="0" borderId="0" xfId="17" applyProtection="1">
      <protection hidden="1"/>
    </xf>
    <xf numFmtId="0" fontId="4" fillId="0" borderId="0" xfId="17" applyFont="1" applyProtection="1">
      <protection locked="0" hidden="1"/>
    </xf>
    <xf numFmtId="0" fontId="4" fillId="0" borderId="14" xfId="17" applyFont="1" applyBorder="1" applyAlignment="1" applyProtection="1">
      <alignment horizontal="justify" vertical="top" wrapText="1"/>
      <protection hidden="1"/>
    </xf>
    <xf numFmtId="0" fontId="4" fillId="0" borderId="0" xfId="17" applyFont="1" applyAlignment="1" applyProtection="1">
      <alignment horizontal="left" wrapText="1"/>
      <protection hidden="1"/>
    </xf>
    <xf numFmtId="0" fontId="4" fillId="0" borderId="0" xfId="17" applyFont="1" applyAlignment="1" applyProtection="1">
      <alignment horizontal="lef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15" borderId="0" xfId="13" applyNumberFormat="1" applyFill="1" applyAlignment="1" applyProtection="1">
      <alignment vertical="center"/>
      <protection locked="0"/>
    </xf>
    <xf numFmtId="0" fontId="11" fillId="0" borderId="0" xfId="0" applyFont="1" applyAlignment="1" applyProtection="1">
      <alignment vertical="center"/>
      <protection hidden="1"/>
    </xf>
    <xf numFmtId="0" fontId="5" fillId="0" borderId="0" xfId="47" applyAlignment="1">
      <alignment vertical="center"/>
    </xf>
    <xf numFmtId="0" fontId="5" fillId="0" borderId="0" xfId="47"/>
    <xf numFmtId="0" fontId="8" fillId="0" borderId="0" xfId="47" applyFont="1" applyAlignment="1">
      <alignment vertical="center"/>
    </xf>
    <xf numFmtId="0" fontId="4" fillId="0" borderId="0" xfId="47" applyFont="1" applyAlignment="1">
      <alignment vertical="center"/>
    </xf>
    <xf numFmtId="0" fontId="4" fillId="0" borderId="0" xfId="47" applyFont="1"/>
    <xf numFmtId="0" fontId="4" fillId="16" borderId="0" xfId="47" applyFont="1" applyFill="1"/>
    <xf numFmtId="0" fontId="4" fillId="16" borderId="0" xfId="47" applyFont="1" applyFill="1" applyAlignment="1">
      <alignment vertical="center"/>
    </xf>
    <xf numFmtId="0" fontId="4" fillId="16" borderId="10" xfId="47" applyFont="1" applyFill="1" applyBorder="1" applyAlignment="1">
      <alignment horizontal="left" vertical="top" wrapText="1"/>
    </xf>
    <xf numFmtId="0" fontId="4" fillId="16" borderId="10" xfId="47" applyFont="1" applyFill="1" applyBorder="1" applyAlignment="1">
      <alignment horizontal="center" vertical="top" wrapText="1"/>
    </xf>
    <xf numFmtId="2" fontId="21" fillId="16" borderId="10" xfId="47" applyNumberFormat="1" applyFont="1" applyFill="1" applyBorder="1" applyAlignment="1">
      <alignment horizontal="center" vertical="top" wrapText="1"/>
    </xf>
    <xf numFmtId="164" fontId="21" fillId="16" borderId="10" xfId="47" applyNumberFormat="1" applyFont="1" applyFill="1" applyBorder="1" applyAlignment="1">
      <alignment horizontal="center" vertical="top" wrapText="1"/>
    </xf>
    <xf numFmtId="0" fontId="5" fillId="16" borderId="0" xfId="47" applyFill="1" applyAlignment="1">
      <alignment vertical="center"/>
    </xf>
    <xf numFmtId="0" fontId="5" fillId="16" borderId="0" xfId="47" applyFill="1"/>
    <xf numFmtId="49" fontId="0" fillId="15" borderId="0" xfId="0" applyNumberFormat="1" applyFill="1" applyAlignment="1">
      <alignment horizontal="center"/>
    </xf>
    <xf numFmtId="0" fontId="1" fillId="0" borderId="0" xfId="13" applyAlignment="1" applyProtection="1">
      <alignment vertical="center"/>
    </xf>
    <xf numFmtId="0" fontId="14" fillId="16" borderId="0" xfId="48" applyFont="1" applyFill="1" applyAlignment="1" applyProtection="1">
      <alignment horizontal="justify" vertical="center"/>
    </xf>
    <xf numFmtId="0" fontId="5" fillId="27" borderId="0" xfId="47" applyFill="1"/>
    <xf numFmtId="0" fontId="5" fillId="28" borderId="0" xfId="47" applyFill="1"/>
    <xf numFmtId="0" fontId="5" fillId="26" borderId="0" xfId="0" applyFont="1" applyFill="1" applyAlignment="1">
      <alignment vertical="center"/>
    </xf>
    <xf numFmtId="0" fontId="5" fillId="29" borderId="0" xfId="0" applyFont="1" applyFill="1" applyAlignment="1">
      <alignment horizontal="left" vertical="center"/>
    </xf>
    <xf numFmtId="0" fontId="5" fillId="0" borderId="13" xfId="0" applyFont="1" applyBorder="1" applyAlignment="1">
      <alignment horizontal="left" wrapText="1"/>
    </xf>
    <xf numFmtId="0" fontId="5" fillId="0" borderId="13"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47" applyAlignment="1">
      <alignment horizontal="left" vertical="center" wrapText="1"/>
    </xf>
    <xf numFmtId="0" fontId="5" fillId="0" borderId="0" xfId="47" applyAlignment="1">
      <alignment horizontal="left" vertical="center"/>
    </xf>
    <xf numFmtId="0" fontId="8" fillId="0" borderId="0" xfId="47" applyFont="1" applyAlignment="1">
      <alignment horizontal="left" vertical="center"/>
    </xf>
    <xf numFmtId="0" fontId="4" fillId="0" borderId="0" xfId="47" applyFont="1" applyAlignment="1">
      <alignment horizontal="left" vertical="center" wrapText="1"/>
    </xf>
    <xf numFmtId="0" fontId="4" fillId="0" borderId="0" xfId="47" applyFont="1" applyAlignment="1">
      <alignment horizontal="left" vertical="center"/>
    </xf>
    <xf numFmtId="0" fontId="4" fillId="0" borderId="0" xfId="47" applyFont="1" applyAlignment="1">
      <alignment horizontal="left"/>
    </xf>
    <xf numFmtId="0" fontId="8" fillId="16" borderId="0" xfId="47" applyFont="1" applyFill="1" applyAlignment="1">
      <alignment horizontal="left"/>
    </xf>
    <xf numFmtId="0" fontId="8" fillId="16" borderId="13" xfId="47" applyFont="1" applyFill="1" applyBorder="1" applyAlignment="1">
      <alignment horizontal="left" vertical="center" wrapText="1"/>
    </xf>
    <xf numFmtId="0" fontId="4" fillId="16" borderId="13" xfId="47" applyFont="1" applyFill="1" applyBorder="1" applyAlignment="1">
      <alignment horizontal="left" vertical="center"/>
    </xf>
    <xf numFmtId="0" fontId="4" fillId="16" borderId="0" xfId="47" applyFont="1" applyFill="1" applyAlignment="1">
      <alignment horizontal="left" vertical="center"/>
    </xf>
    <xf numFmtId="0" fontId="4" fillId="16" borderId="0" xfId="47" applyFont="1" applyFill="1" applyAlignment="1">
      <alignment horizontal="left" wrapText="1"/>
    </xf>
    <xf numFmtId="0" fontId="4" fillId="16" borderId="0" xfId="47" applyFont="1" applyFill="1" applyAlignment="1">
      <alignment horizontal="left"/>
    </xf>
    <xf numFmtId="0" fontId="5" fillId="16" borderId="0" xfId="47" applyFill="1" applyAlignment="1">
      <alignment horizontal="left" vertical="center" wrapText="1"/>
    </xf>
    <xf numFmtId="0" fontId="9" fillId="0" borderId="0" xfId="47" applyFont="1" applyAlignment="1">
      <alignment horizontal="left" vertical="center"/>
    </xf>
    <xf numFmtId="0" fontId="22" fillId="16" borderId="0" xfId="47" applyFont="1" applyFill="1" applyAlignment="1">
      <alignment horizontal="left" vertical="center" wrapText="1"/>
    </xf>
    <xf numFmtId="0" fontId="5" fillId="16" borderId="0" xfId="47" applyFill="1" applyAlignment="1">
      <alignment horizontal="left" wrapText="1"/>
    </xf>
    <xf numFmtId="0" fontId="5" fillId="29" borderId="0" xfId="0" applyFont="1" applyFill="1" applyAlignment="1">
      <alignment horizontal="left" vertical="center" wrapText="1"/>
    </xf>
    <xf numFmtId="0" fontId="5" fillId="29" borderId="0" xfId="0" applyFont="1" applyFill="1" applyAlignment="1">
      <alignment horizontal="left" vertical="center"/>
    </xf>
    <xf numFmtId="0" fontId="0" fillId="0" borderId="0" xfId="0" applyAlignment="1">
      <alignment horizontal="left" vertical="center"/>
    </xf>
    <xf numFmtId="0" fontId="5" fillId="26" borderId="0" xfId="0" applyFont="1" applyFill="1" applyAlignment="1">
      <alignment horizontal="left" vertical="center" wrapText="1"/>
    </xf>
    <xf numFmtId="0" fontId="5" fillId="26" borderId="0" xfId="0" applyFont="1" applyFill="1" applyAlignment="1">
      <alignment horizontal="left" vertical="center"/>
    </xf>
    <xf numFmtId="0" fontId="22" fillId="29" borderId="0" xfId="47" applyFont="1" applyFill="1" applyAlignment="1">
      <alignment horizontal="left" vertical="center" wrapText="1"/>
    </xf>
    <xf numFmtId="0" fontId="21" fillId="0" borderId="0" xfId="0" applyFont="1" applyAlignment="1" applyProtection="1">
      <alignment horizontal="left" vertical="center" wrapText="1"/>
      <protection hidden="1"/>
    </xf>
    <xf numFmtId="0" fontId="0" fillId="17"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0" fillId="17" borderId="0" xfId="0" applyFill="1" applyAlignment="1" applyProtection="1">
      <alignment vertical="center" wrapText="1"/>
      <protection locked="0"/>
    </xf>
    <xf numFmtId="0" fontId="0" fillId="21" borderId="0" xfId="0" applyFill="1" applyAlignment="1" applyProtection="1">
      <alignment vertical="center" wrapText="1"/>
      <protection locked="0"/>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3" applyFill="1" applyBorder="1" applyAlignment="1" applyProtection="1">
      <alignment horizontal="left"/>
      <protection hidden="1"/>
    </xf>
    <xf numFmtId="0" fontId="0" fillId="17" borderId="0" xfId="0" applyFill="1" applyAlignment="1" applyProtection="1">
      <alignment vertical="center" wrapText="1"/>
      <protection locked="0" hidden="1"/>
    </xf>
    <xf numFmtId="0" fontId="0" fillId="17" borderId="0" xfId="0" applyFill="1" applyAlignment="1" applyProtection="1">
      <alignment horizontal="left"/>
      <protection locked="0"/>
    </xf>
    <xf numFmtId="0" fontId="0" fillId="17" borderId="0" xfId="0" applyFill="1" applyAlignment="1" applyProtection="1">
      <alignment horizontal="left"/>
      <protection hidden="1"/>
    </xf>
    <xf numFmtId="0" fontId="0" fillId="20" borderId="0" xfId="0" applyFill="1" applyAlignment="1" applyProtection="1">
      <alignment vertical="center" wrapText="1"/>
      <protection locked="0"/>
    </xf>
    <xf numFmtId="0" fontId="4" fillId="15" borderId="0" xfId="0" applyFont="1" applyFill="1" applyAlignment="1" applyProtection="1">
      <alignment horizontal="left"/>
      <protection locked="0"/>
    </xf>
    <xf numFmtId="0" fontId="4" fillId="0" borderId="0" xfId="17" applyFont="1" applyAlignment="1" applyProtection="1">
      <alignment wrapText="1"/>
      <protection hidden="1"/>
    </xf>
    <xf numFmtId="0" fontId="5" fillId="0" borderId="0" xfId="17" applyAlignment="1">
      <alignment horizontal="justify" vertical="top" wrapText="1"/>
    </xf>
    <xf numFmtId="0" fontId="4" fillId="0" borderId="0" xfId="17" applyFont="1" applyAlignment="1" applyProtection="1">
      <alignment horizontal="justify" vertical="top" wrapText="1"/>
      <protection hidden="1"/>
    </xf>
    <xf numFmtId="0" fontId="5" fillId="0" borderId="0" xfId="17" applyAlignment="1" applyProtection="1">
      <alignment horizontal="left" vertical="top" wrapText="1"/>
      <protection hidden="1"/>
    </xf>
    <xf numFmtId="0" fontId="5" fillId="0" borderId="0" xfId="17" applyProtection="1">
      <protection locked="0" hidden="1"/>
    </xf>
    <xf numFmtId="49" fontId="5" fillId="15" borderId="0" xfId="0" applyNumberFormat="1" applyFont="1" applyFill="1" applyAlignment="1" applyProtection="1">
      <alignment vertical="center"/>
      <protection locked="0"/>
    </xf>
  </cellXfs>
  <cellStyles count="49">
    <cellStyle name="20% - Akzent1" xfId="26" xr:uid="{00000000-0005-0000-0000-000000000000}"/>
    <cellStyle name="20% - Akzent2" xfId="27" xr:uid="{00000000-0005-0000-0000-000001000000}"/>
    <cellStyle name="20% - Akzent3" xfId="28" xr:uid="{00000000-0005-0000-0000-000002000000}"/>
    <cellStyle name="20% - Akzent4" xfId="29" xr:uid="{00000000-0005-0000-0000-000003000000}"/>
    <cellStyle name="20% - Akzent5" xfId="30" xr:uid="{00000000-0005-0000-0000-000004000000}"/>
    <cellStyle name="20% - Akzent6" xfId="31" xr:uid="{00000000-0005-0000-0000-000005000000}"/>
    <cellStyle name="40% - Akzent1" xfId="32" xr:uid="{00000000-0005-0000-0000-000006000000}"/>
    <cellStyle name="40% - Akzent2" xfId="33" xr:uid="{00000000-0005-0000-0000-000007000000}"/>
    <cellStyle name="40% - Akzent3" xfId="34" xr:uid="{00000000-0005-0000-0000-000008000000}"/>
    <cellStyle name="40% - Akzent4" xfId="35" xr:uid="{00000000-0005-0000-0000-000009000000}"/>
    <cellStyle name="40% - Akzent5" xfId="36" xr:uid="{00000000-0005-0000-0000-00000A000000}"/>
    <cellStyle name="40% - Akzent6" xfId="37" xr:uid="{00000000-0005-0000-0000-00000B000000}"/>
    <cellStyle name="60% - Akzent1" xfId="38" xr:uid="{00000000-0005-0000-0000-00000C000000}"/>
    <cellStyle name="60% - Akzent2" xfId="39" xr:uid="{00000000-0005-0000-0000-00000D000000}"/>
    <cellStyle name="60% - Akzent3" xfId="40" xr:uid="{00000000-0005-0000-0000-00000E000000}"/>
    <cellStyle name="60% - Akzent4" xfId="41" xr:uid="{00000000-0005-0000-0000-00000F000000}"/>
    <cellStyle name="60% - Akzent5" xfId="42" xr:uid="{00000000-0005-0000-0000-000010000000}"/>
    <cellStyle name="60% - Akzent6" xfId="43"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44" xr:uid="{00000000-0005-0000-0000-00001F000000}"/>
    <cellStyle name="Link" xfId="13" builtinId="8"/>
    <cellStyle name="Link 2" xfId="48" xr:uid="{9185E129-B071-493B-8F3F-447B30D5C45C}"/>
    <cellStyle name="Neutral" xfId="14" builtinId="28" customBuiltin="1"/>
    <cellStyle name="Notiz" xfId="15" builtinId="10" customBuiltin="1"/>
    <cellStyle name="Schlecht" xfId="16" builtinId="27" customBuiltin="1"/>
    <cellStyle name="Standard" xfId="0" builtinId="0"/>
    <cellStyle name="Standard 2" xfId="17" xr:uid="{00000000-0005-0000-0000-000024000000}"/>
    <cellStyle name="Standard 2 2" xfId="46" xr:uid="{00000000-0005-0000-0000-000025000000}"/>
    <cellStyle name="Standard 2 2 2" xfId="47" xr:uid="{79C42683-1666-4B13-8E8F-E222982EC1A7}"/>
    <cellStyle name="Standard 3" xfId="45" xr:uid="{00000000-0005-0000-0000-000026000000}"/>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42">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18" fmlaLink="Rohprotein!$B$1" fmlaRange="Rohprotein!$B$3:$B$11" sel="9" val="0"/>
</file>

<file path=xl/ctrlProps/ctrlProp10.xml><?xml version="1.0" encoding="utf-8"?>
<formControlPr xmlns="http://schemas.microsoft.com/office/spreadsheetml/2009/9/main" objectType="Drop" dropLines="30" dropStyle="combo" dx="18" fmlaLink="Natrium!$B$47" fmlaRange="Natrium!$B$48:$B$58" sel="11" val="0"/>
</file>

<file path=xl/ctrlProps/ctrlProp11.xml><?xml version="1.0" encoding="utf-8"?>
<formControlPr xmlns="http://schemas.microsoft.com/office/spreadsheetml/2009/9/main" objectType="Drop" dropLines="50" dropStyle="combo" dx="18" fmlaLink="Natrium!$B$61" fmlaRange="Natrium!$B$62:$B$84" sel="23" val="0"/>
</file>

<file path=xl/ctrlProps/ctrlProp12.xml><?xml version="1.0" encoding="utf-8"?>
<formControlPr xmlns="http://schemas.microsoft.com/office/spreadsheetml/2009/9/main" objectType="Drop" dropLines="30" dropStyle="combo" dx="18" fmlaLink="Kohlenhydrate!$B$1" fmlaRange="Kohlenhydrate!$B$3:$B$10" sel="8" val="0"/>
</file>

<file path=xl/ctrlProps/ctrlProp13.xml><?xml version="1.0" encoding="utf-8"?>
<formControlPr xmlns="http://schemas.microsoft.com/office/spreadsheetml/2009/9/main" objectType="Drop" dropLines="30" dropStyle="combo" dx="18" fmlaLink="Kochsalz!$B$1" fmlaRange="Kochsalz!$B$3:$B$17" sel="15" val="0"/>
</file>

<file path=xl/ctrlProps/ctrlProp14.xml><?xml version="1.0" encoding="utf-8"?>
<formControlPr xmlns="http://schemas.microsoft.com/office/spreadsheetml/2009/9/main" objectType="Drop" dropLines="30" dropStyle="combo" dx="18" fmlaLink="Zucker!$C$1" fmlaRange="Zucker!$B$3:$B$4" sel="2" val="0"/>
</file>

<file path=xl/ctrlProps/ctrlProp15.xml><?xml version="1.0" encoding="utf-8"?>
<formControlPr xmlns="http://schemas.microsoft.com/office/spreadsheetml/2009/9/main" objectType="Drop" dropLines="30" dropStyle="combo" dx="18" fmlaLink="Zucker!$D$1" fmlaRange="Zucker!$B$3:$B$4" sel="2" val="0"/>
</file>

<file path=xl/ctrlProps/ctrlProp16.xml><?xml version="1.0" encoding="utf-8"?>
<formControlPr xmlns="http://schemas.microsoft.com/office/spreadsheetml/2009/9/main" objectType="Drop" dropLines="30" dropStyle="combo" dx="18" fmlaLink="Zucker!$E$1" fmlaRange="Zucker!$B$3:$B$4" sel="2" val="0"/>
</file>

<file path=xl/ctrlProps/ctrlProp17.xml><?xml version="1.0" encoding="utf-8"?>
<formControlPr xmlns="http://schemas.microsoft.com/office/spreadsheetml/2009/9/main" objectType="Drop" dropLines="30" dropStyle="combo" dx="18" fmlaLink="Zucker!$C$10" fmlaRange="Zucker!$B$11:$B$17" sel="7" val="0"/>
</file>

<file path=xl/ctrlProps/ctrlProp18.xml><?xml version="1.0" encoding="utf-8"?>
<formControlPr xmlns="http://schemas.microsoft.com/office/spreadsheetml/2009/9/main" objectType="Drop" dropLines="30" dropStyle="combo" dx="18" fmlaLink="Zucker!$D$10" fmlaRange="Zucker!$B$11:$B$17" sel="7" val="0"/>
</file>

<file path=xl/ctrlProps/ctrlProp19.xml><?xml version="1.0" encoding="utf-8"?>
<formControlPr xmlns="http://schemas.microsoft.com/office/spreadsheetml/2009/9/main" objectType="Drop" dropLines="30" dropStyle="combo" dx="18" fmlaLink="Zucker!$E$10" fmlaRange="Zucker!$B$11:$B$17" sel="7" val="0"/>
</file>

<file path=xl/ctrlProps/ctrlProp2.xml><?xml version="1.0" encoding="utf-8"?>
<formControlPr xmlns="http://schemas.microsoft.com/office/spreadsheetml/2009/9/main" objectType="Drop" dropLines="50" dropStyle="combo" dx="18" fmlaLink="Kreatinin!$B$1" fmlaRange="Kreatinin!$B$3:$B$7" sel="5" val="0"/>
</file>

<file path=xl/ctrlProps/ctrlProp20.xml><?xml version="1.0" encoding="utf-8"?>
<formControlPr xmlns="http://schemas.microsoft.com/office/spreadsheetml/2009/9/main" objectType="Drop" dropLines="30" dropStyle="combo" dx="18" fmlaLink="Zucker!$H$10" fmlaRange="Zucker!$B$11:$B$17" sel="7" val="0"/>
</file>

<file path=xl/ctrlProps/ctrlProp21.xml><?xml version="1.0" encoding="utf-8"?>
<formControlPr xmlns="http://schemas.microsoft.com/office/spreadsheetml/2009/9/main" objectType="Drop" dropLines="30" dropStyle="combo" dx="18" fmlaLink="Zucker!$B$21" fmlaRange="Zucker!$B$22:$B$23" sel="2" val="0"/>
</file>

<file path=xl/ctrlProps/ctrlProp22.xml><?xml version="1.0" encoding="utf-8"?>
<formControlPr xmlns="http://schemas.microsoft.com/office/spreadsheetml/2009/9/main" objectType="Drop" dropLines="50" dropStyle="combo" dx="18" fmlaLink="Glutaminsre!$B$1" fmlaRange="Glutaminsre!$B$3:$B$21" sel="19" val="0"/>
</file>

<file path=xl/ctrlProps/ctrlProp23.xml><?xml version="1.0" encoding="utf-8"?>
<formControlPr xmlns="http://schemas.microsoft.com/office/spreadsheetml/2009/9/main" objectType="Drop" dropLines="50" dropStyle="combo" dx="18" fmlaLink="Fett_gesaettigt!$E$1" fmlaRange="Fett_gesaettigt!$B$3:$B$19" sel="17" val="0"/>
</file>

<file path=xl/ctrlProps/ctrlProp24.xml><?xml version="1.0" encoding="utf-8"?>
<formControlPr xmlns="http://schemas.microsoft.com/office/spreadsheetml/2009/9/main" objectType="Drop" dropLines="50" dropStyle="combo" dx="18" fmlaLink="Fett_gesaettigt!$F$1" fmlaRange="Fett_gesaettigt!$B$3:$B$19" sel="17" val="0"/>
</file>

<file path=xl/ctrlProps/ctrlProp25.xml><?xml version="1.0" encoding="utf-8"?>
<formControlPr xmlns="http://schemas.microsoft.com/office/spreadsheetml/2009/9/main" objectType="Drop" dropLines="50" dropStyle="combo" dx="18" fmlaLink="Fett!$B$1" fmlaRange="Fett!$B$3:$B$37" sel="35" val="0"/>
</file>

<file path=xl/ctrlProps/ctrlProp26.xml><?xml version="1.0" encoding="utf-8"?>
<formControlPr xmlns="http://schemas.microsoft.com/office/spreadsheetml/2009/9/main" objectType="Drop" dropLines="30" dropStyle="combo" dx="18" fmlaLink="SacGluFruMal!$C$1" fmlaRange="SacGluFruMal!$B$3:$B$26" sel="24" val="0"/>
</file>

<file path=xl/ctrlProps/ctrlProp27.xml><?xml version="1.0" encoding="utf-8"?>
<formControlPr xmlns="http://schemas.microsoft.com/office/spreadsheetml/2009/9/main" objectType="Drop" dropLines="50" dropStyle="combo" dx="18" fmlaLink="SacGluFruMal!$D$1" fmlaRange="SacGluFruMal!$B$3:$B$26" sel="24" val="0"/>
</file>

<file path=xl/ctrlProps/ctrlProp28.xml><?xml version="1.0" encoding="utf-8"?>
<formControlPr xmlns="http://schemas.microsoft.com/office/spreadsheetml/2009/9/main" objectType="Drop" dropLines="50" dropStyle="combo" dx="18" fmlaLink="SacGluFruMal!$E$1" fmlaRange="SacGluFruMal!$B$3:$B$26" sel="24" val="0"/>
</file>

<file path=xl/ctrlProps/ctrlProp3.xml><?xml version="1.0" encoding="utf-8"?>
<formControlPr xmlns="http://schemas.microsoft.com/office/spreadsheetml/2009/9/main" objectType="Drop" dropLines="30" dropStyle="combo" dx="18" fmlaLink="Asche!$B$1" fmlaRange="Asche!$B$3:$B$11" sel="9" val="0"/>
</file>

<file path=xl/ctrlProps/ctrlProp4.xml><?xml version="1.0" encoding="utf-8"?>
<formControlPr xmlns="http://schemas.microsoft.com/office/spreadsheetml/2009/9/main" objectType="Drop" dropLines="15" dropStyle="combo" dx="18" fmlaLink="Teilnehmerdaten!$D$4" fmlaRange="Teilnehmerdaten!$G$5:$G$6" sel="2" val="0"/>
</file>

<file path=xl/ctrlProps/ctrlProp5.xml><?xml version="1.0" encoding="utf-8"?>
<formControlPr xmlns="http://schemas.microsoft.com/office/spreadsheetml/2009/9/main" objectType="Drop" dropLines="30" dropStyle="combo" dx="18" fmlaLink="Asche!$B$15" fmlaRange="Asche!$B$16:$B$26" sel="11" val="0"/>
</file>

<file path=xl/ctrlProps/ctrlProp6.xml><?xml version="1.0" encoding="utf-8"?>
<formControlPr xmlns="http://schemas.microsoft.com/office/spreadsheetml/2009/9/main" objectType="Drop" dropStyle="combo" dx="18" fmlaLink="Natrium!$B$2" fmlaRange="Natrium!$B$3:$B$10" sel="8" val="0"/>
</file>

<file path=xl/ctrlProps/ctrlProp7.xml><?xml version="1.0" encoding="utf-8"?>
<formControlPr xmlns="http://schemas.microsoft.com/office/spreadsheetml/2009/9/main" objectType="Drop" dropLines="20" dropStyle="combo" dx="18" fmlaLink="Natrium!$B$13" fmlaRange="Natrium!$B$14:$B$26" sel="13" val="0"/>
</file>

<file path=xl/ctrlProps/ctrlProp8.xml><?xml version="1.0" encoding="utf-8"?>
<formControlPr xmlns="http://schemas.microsoft.com/office/spreadsheetml/2009/9/main" objectType="Drop" dropLines="20" dropStyle="combo" dx="18" fmlaLink="Natrium!$B$29" fmlaRange="Natrium!$B$30:$B$37" sel="8" val="0"/>
</file>

<file path=xl/ctrlProps/ctrlProp9.xml><?xml version="1.0" encoding="utf-8"?>
<formControlPr xmlns="http://schemas.microsoft.com/office/spreadsheetml/2009/9/main" objectType="Drop" dropStyle="combo" dx="18" fmlaLink="Natrium!$B$40" fmlaRange="Natrium!$B$41:$B$44"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AF13559-A17B-497D-96AB-C75504C03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60499</xdr:colOff>
      <xdr:row>44</xdr:row>
      <xdr:rowOff>52388</xdr:rowOff>
    </xdr:to>
    <xdr:pic>
      <xdr:nvPicPr>
        <xdr:cNvPr id="2" name="Grafik 1">
          <a:extLst>
            <a:ext uri="{FF2B5EF4-FFF2-40B4-BE49-F238E27FC236}">
              <a16:creationId xmlns:a16="http://schemas.microsoft.com/office/drawing/2014/main" id="{D80D4D89-2ED9-BD12-8888-A19459F9CE1D}"/>
            </a:ext>
          </a:extLst>
        </xdr:cNvPr>
        <xdr:cNvPicPr>
          <a:picLocks noChangeAspect="1"/>
        </xdr:cNvPicPr>
      </xdr:nvPicPr>
      <xdr:blipFill>
        <a:blip xmlns:r="http://schemas.openxmlformats.org/officeDocument/2006/relationships" r:embed="rId1"/>
        <a:stretch>
          <a:fillRect/>
        </a:stretch>
      </xdr:blipFill>
      <xdr:spPr>
        <a:xfrm>
          <a:off x="0" y="0"/>
          <a:ext cx="6447012" cy="780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44</xdr:row>
          <xdr:rowOff>28575</xdr:rowOff>
        </xdr:from>
        <xdr:to>
          <xdr:col>7</xdr:col>
          <xdr:colOff>252413</xdr:colOff>
          <xdr:row>44</xdr:row>
          <xdr:rowOff>228600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9525</xdr:rowOff>
        </xdr:from>
        <xdr:to>
          <xdr:col>7</xdr:col>
          <xdr:colOff>252413</xdr:colOff>
          <xdr:row>38</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62</xdr:row>
          <xdr:rowOff>23813</xdr:rowOff>
        </xdr:from>
        <xdr:to>
          <xdr:col>7</xdr:col>
          <xdr:colOff>252413</xdr:colOff>
          <xdr:row>62</xdr:row>
          <xdr:rowOff>219075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176213</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63</xdr:row>
          <xdr:rowOff>28575</xdr:rowOff>
        </xdr:from>
        <xdr:to>
          <xdr:col>7</xdr:col>
          <xdr:colOff>252413</xdr:colOff>
          <xdr:row>63</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23813</xdr:rowOff>
        </xdr:from>
        <xdr:to>
          <xdr:col>2</xdr:col>
          <xdr:colOff>138113</xdr:colOff>
          <xdr:row>73</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74</xdr:row>
          <xdr:rowOff>23813</xdr:rowOff>
        </xdr:from>
        <xdr:to>
          <xdr:col>5</xdr:col>
          <xdr:colOff>1000125</xdr:colOff>
          <xdr:row>75</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23813</xdr:rowOff>
        </xdr:from>
        <xdr:to>
          <xdr:col>5</xdr:col>
          <xdr:colOff>1000125</xdr:colOff>
          <xdr:row>77</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23813</xdr:rowOff>
        </xdr:from>
        <xdr:to>
          <xdr:col>5</xdr:col>
          <xdr:colOff>1000125</xdr:colOff>
          <xdr:row>79</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9525</xdr:rowOff>
        </xdr:from>
        <xdr:to>
          <xdr:col>5</xdr:col>
          <xdr:colOff>1000125</xdr:colOff>
          <xdr:row>81</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82</xdr:row>
          <xdr:rowOff>9525</xdr:rowOff>
        </xdr:from>
        <xdr:to>
          <xdr:col>5</xdr:col>
          <xdr:colOff>1000125</xdr:colOff>
          <xdr:row>83</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23813</xdr:rowOff>
        </xdr:from>
        <xdr:to>
          <xdr:col>7</xdr:col>
          <xdr:colOff>252413</xdr:colOff>
          <xdr:row>52</xdr:row>
          <xdr:rowOff>219075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23813</xdr:rowOff>
        </xdr:from>
        <xdr:to>
          <xdr:col>7</xdr:col>
          <xdr:colOff>252413</xdr:colOff>
          <xdr:row>65</xdr:row>
          <xdr:rowOff>219075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2</xdr:col>
          <xdr:colOff>823913</xdr:colOff>
          <xdr:row>48</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23813</xdr:rowOff>
        </xdr:from>
        <xdr:to>
          <xdr:col>2</xdr:col>
          <xdr:colOff>823913</xdr:colOff>
          <xdr:row>48</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23813</xdr:rowOff>
        </xdr:from>
        <xdr:to>
          <xdr:col>2</xdr:col>
          <xdr:colOff>823913</xdr:colOff>
          <xdr:row>49</xdr:row>
          <xdr:rowOff>228600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47</xdr:row>
          <xdr:rowOff>28575</xdr:rowOff>
        </xdr:from>
        <xdr:to>
          <xdr:col>6</xdr:col>
          <xdr:colOff>9525</xdr:colOff>
          <xdr:row>47</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48</xdr:row>
          <xdr:rowOff>23813</xdr:rowOff>
        </xdr:from>
        <xdr:to>
          <xdr:col>6</xdr:col>
          <xdr:colOff>0</xdr:colOff>
          <xdr:row>48</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49</xdr:row>
          <xdr:rowOff>23813</xdr:rowOff>
        </xdr:from>
        <xdr:to>
          <xdr:col>6</xdr:col>
          <xdr:colOff>0</xdr:colOff>
          <xdr:row>49</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50</xdr:row>
          <xdr:rowOff>28575</xdr:rowOff>
        </xdr:from>
        <xdr:to>
          <xdr:col>6</xdr:col>
          <xdr:colOff>0</xdr:colOff>
          <xdr:row>51</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50</xdr:row>
          <xdr:rowOff>23813</xdr:rowOff>
        </xdr:from>
        <xdr:to>
          <xdr:col>1</xdr:col>
          <xdr:colOff>0</xdr:colOff>
          <xdr:row>51</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9525</xdr:rowOff>
        </xdr:from>
        <xdr:to>
          <xdr:col>7</xdr:col>
          <xdr:colOff>252413</xdr:colOff>
          <xdr:row>40</xdr:row>
          <xdr:rowOff>228600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7</xdr:col>
          <xdr:colOff>252413</xdr:colOff>
          <xdr:row>42</xdr:row>
          <xdr:rowOff>219075</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7</xdr:col>
          <xdr:colOff>252413</xdr:colOff>
          <xdr:row>42</xdr:row>
          <xdr:rowOff>219075</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A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7</xdr:col>
          <xdr:colOff>252413</xdr:colOff>
          <xdr:row>42</xdr:row>
          <xdr:rowOff>219075</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A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28575</xdr:rowOff>
        </xdr:from>
        <xdr:to>
          <xdr:col>7</xdr:col>
          <xdr:colOff>276225</xdr:colOff>
          <xdr:row>57</xdr:row>
          <xdr:rowOff>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A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28575</xdr:rowOff>
        </xdr:from>
        <xdr:to>
          <xdr:col>7</xdr:col>
          <xdr:colOff>276225</xdr:colOff>
          <xdr:row>59</xdr:row>
          <xdr:rowOff>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A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28575</xdr:rowOff>
        </xdr:from>
        <xdr:to>
          <xdr:col>7</xdr:col>
          <xdr:colOff>276225</xdr:colOff>
          <xdr:row>61</xdr:row>
          <xdr:rowOff>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A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Daten\internet\html\xls\2015\2015-42.xls" TargetMode="External"/><Relationship Id="rId1" Type="http://schemas.openxmlformats.org/officeDocument/2006/relationships/externalLinkPath" Target="/Daten/internet/html/xls/2015/2015-4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Hinweise1"/>
      <sheetName val="Hinweise2"/>
      <sheetName val="Hinweise3"/>
      <sheetName val="Ergebnisangabe"/>
      <sheetName val="Kontakt"/>
      <sheetName val="Teilnehmerdaten"/>
      <sheetName val="Ergebnisse"/>
      <sheetName val="Mitteilungen"/>
      <sheetName val="Kreatinin"/>
      <sheetName val="Kochsalz"/>
      <sheetName val="Glutaminsäure"/>
      <sheetName val="Inosinsäure"/>
      <sheetName val="Guanylsä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omments" Target="../comments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C7EF-FF94-47D9-8978-8665129CE899}">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38" t="s">
        <v>44</v>
      </c>
      <c r="B1" s="139"/>
      <c r="C1" s="139"/>
    </row>
    <row r="2" spans="1:3" ht="51.95" customHeight="1" x14ac:dyDescent="0.4">
      <c r="A2" s="140" t="s">
        <v>60</v>
      </c>
      <c r="B2" s="141"/>
      <c r="C2" s="141"/>
    </row>
    <row r="3" spans="1:3" ht="74.25" customHeight="1" x14ac:dyDescent="0.4">
      <c r="A3" s="140" t="s">
        <v>73</v>
      </c>
      <c r="B3" s="140"/>
      <c r="C3" s="140"/>
    </row>
    <row r="4" spans="1:3" ht="80.45" customHeight="1" x14ac:dyDescent="0.55000000000000004">
      <c r="A4" s="140" t="s">
        <v>77</v>
      </c>
      <c r="B4" s="141"/>
      <c r="C4" s="141"/>
    </row>
    <row r="5" spans="1:3" ht="30.5" customHeight="1" x14ac:dyDescent="0.45">
      <c r="A5" s="142"/>
      <c r="B5" s="142"/>
      <c r="C5" s="142"/>
    </row>
    <row r="6" spans="1:3" ht="30.5" customHeight="1" x14ac:dyDescent="0.4">
      <c r="A6" s="30" t="s">
        <v>45</v>
      </c>
    </row>
    <row r="7" spans="1:3" ht="54" customHeight="1" x14ac:dyDescent="0.4">
      <c r="A7" s="136" t="s">
        <v>46</v>
      </c>
      <c r="B7" s="137"/>
      <c r="C7" s="137"/>
    </row>
    <row r="9" spans="1:3" x14ac:dyDescent="0.4">
      <c r="A9" s="31" t="s">
        <v>47</v>
      </c>
      <c r="B9" s="31" t="s">
        <v>48</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2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84"/>
  <sheetViews>
    <sheetView workbookViewId="0">
      <selection activeCell="G3" sqref="G3"/>
    </sheetView>
  </sheetViews>
  <sheetFormatPr baseColWidth="10" defaultColWidth="11.42578125" defaultRowHeight="13.9" x14ac:dyDescent="0.4"/>
  <cols>
    <col min="1" max="1" width="36.85546875" style="10" customWidth="1"/>
    <col min="2" max="2" width="12.140625" style="10" customWidth="1"/>
    <col min="3" max="3" width="13" style="10" bestFit="1" customWidth="1"/>
    <col min="4" max="6" width="15.640625" style="10" customWidth="1"/>
    <col min="7" max="7" width="14.640625" style="10" customWidth="1"/>
    <col min="8" max="8" width="9.640625" style="10" customWidth="1"/>
    <col min="9" max="9" width="3.640625" style="10" customWidth="1"/>
    <col min="10" max="10" width="11.640625" style="10" customWidth="1"/>
    <col min="11" max="16384" width="11.42578125" style="10"/>
  </cols>
  <sheetData>
    <row r="1" spans="1:8" ht="21.95" customHeight="1" x14ac:dyDescent="0.55000000000000004">
      <c r="A1" s="6" t="s">
        <v>0</v>
      </c>
      <c r="B1" s="7"/>
      <c r="E1" s="8" t="s">
        <v>3</v>
      </c>
      <c r="F1" s="9"/>
      <c r="G1" s="95" t="s">
        <v>304</v>
      </c>
    </row>
    <row r="2" spans="1:8" ht="21.95" customHeight="1" x14ac:dyDescent="0.55000000000000004">
      <c r="A2" s="6" t="s">
        <v>398</v>
      </c>
      <c r="B2" s="7"/>
      <c r="E2" s="8" t="s">
        <v>4</v>
      </c>
      <c r="F2" s="9"/>
      <c r="G2" s="95" t="s">
        <v>304</v>
      </c>
    </row>
    <row r="3" spans="1:8" ht="21.95" customHeight="1" x14ac:dyDescent="0.55000000000000004">
      <c r="A3" s="6"/>
      <c r="B3" s="7"/>
      <c r="E3" s="170" t="s">
        <v>57</v>
      </c>
      <c r="F3" s="170"/>
      <c r="G3" s="36">
        <v>1</v>
      </c>
      <c r="H3" s="24" t="s">
        <v>306</v>
      </c>
    </row>
    <row r="4" spans="1:8" ht="21.95" customHeight="1" x14ac:dyDescent="0.5">
      <c r="A4" s="8" t="s">
        <v>10</v>
      </c>
      <c r="B4" s="173" t="s">
        <v>5</v>
      </c>
      <c r="C4" s="173"/>
      <c r="E4" s="37"/>
      <c r="F4" s="37" t="str">
        <f>IF(G1="?","",IF(ISNUMBER(VALUE(G1)),"","Bitte nur Ziffern eingeben (numbers only)"))</f>
        <v/>
      </c>
      <c r="H4" s="11"/>
    </row>
    <row r="5" spans="1:8" ht="21.95" customHeight="1" x14ac:dyDescent="0.5">
      <c r="A5" s="11" t="s">
        <v>64</v>
      </c>
      <c r="E5" s="13">
        <v>46054</v>
      </c>
      <c r="F5" s="37" t="str">
        <f>IF(G2="?","",IF(ISNUMBER(VALUE(G2)),"","Bitte nur Ziffern eingeben (numbers only)"))</f>
        <v/>
      </c>
      <c r="G5" s="9"/>
      <c r="H5" s="11"/>
    </row>
    <row r="6" spans="1:8" ht="12.5" customHeight="1" x14ac:dyDescent="0.4"/>
    <row r="7" spans="1:8" s="14" customFormat="1" ht="39.950000000000003" customHeight="1" x14ac:dyDescent="0.4">
      <c r="A7" s="171" t="s">
        <v>121</v>
      </c>
      <c r="B7" s="172"/>
      <c r="C7" s="172"/>
      <c r="D7" s="172"/>
      <c r="E7" s="172"/>
      <c r="F7" s="172"/>
      <c r="G7" s="172"/>
    </row>
    <row r="8" spans="1:8" s="14" customFormat="1" ht="55.25" customHeight="1" x14ac:dyDescent="0.4">
      <c r="A8" s="171" t="s">
        <v>367</v>
      </c>
      <c r="B8" s="172"/>
      <c r="C8" s="172"/>
      <c r="D8" s="172"/>
      <c r="E8" s="172"/>
      <c r="F8" s="172"/>
      <c r="G8" s="172"/>
    </row>
    <row r="9" spans="1:8" s="14" customFormat="1" ht="39.950000000000003" customHeight="1" x14ac:dyDescent="0.4">
      <c r="A9" s="171" t="s">
        <v>67</v>
      </c>
      <c r="B9" s="172"/>
      <c r="C9" s="172"/>
      <c r="D9" s="172"/>
      <c r="E9" s="172"/>
      <c r="F9" s="172"/>
      <c r="G9" s="172"/>
    </row>
    <row r="10" spans="1:8" s="14" customFormat="1" ht="39.950000000000003" customHeight="1" x14ac:dyDescent="0.4">
      <c r="A10" s="171" t="s">
        <v>68</v>
      </c>
      <c r="B10" s="172"/>
      <c r="C10" s="172"/>
      <c r="D10" s="172"/>
      <c r="E10" s="172"/>
      <c r="F10" s="172"/>
      <c r="G10" s="172"/>
    </row>
    <row r="11" spans="1:8" s="14" customFormat="1" ht="39.950000000000003" customHeight="1" x14ac:dyDescent="0.4">
      <c r="A11" s="171" t="s">
        <v>63</v>
      </c>
      <c r="B11" s="172"/>
      <c r="C11" s="172"/>
      <c r="D11" s="172"/>
      <c r="E11" s="172"/>
      <c r="F11" s="172"/>
      <c r="G11" s="172"/>
    </row>
    <row r="12" spans="1:8" s="14" customFormat="1" ht="39.950000000000003" customHeight="1" x14ac:dyDescent="0.4">
      <c r="A12" s="171" t="s">
        <v>69</v>
      </c>
      <c r="B12" s="172"/>
      <c r="C12" s="172"/>
      <c r="D12" s="172"/>
      <c r="E12" s="172"/>
      <c r="F12" s="172"/>
      <c r="G12" s="172"/>
    </row>
    <row r="13" spans="1:8" s="14" customFormat="1" ht="25.25" customHeight="1" x14ac:dyDescent="0.4">
      <c r="A13" s="16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65"/>
      <c r="C13" s="165"/>
      <c r="D13" s="165"/>
      <c r="E13" s="165"/>
      <c r="F13" s="165"/>
      <c r="G13" s="165"/>
    </row>
    <row r="14" spans="1:8" s="14" customFormat="1" ht="25.25" customHeight="1" x14ac:dyDescent="0.4">
      <c r="A14" s="165" t="str">
        <f>IF(OR(OR(G1="?",ISBLANK(G1)),OR(G2="?",ISBLANK(G2))),"Nur wenn diese beiden Felder korrekt ausgefüllt sind, kann der Absender dieser Tabelle identifiziert werden.","")</f>
        <v>Nur wenn diese beiden Felder korrekt ausgefüllt sind, kann der Absender dieser Tabelle identifiziert werden.</v>
      </c>
      <c r="B14" s="165"/>
      <c r="C14" s="165"/>
      <c r="D14" s="165"/>
      <c r="E14" s="165"/>
      <c r="F14" s="165"/>
      <c r="G14" s="165"/>
    </row>
    <row r="15" spans="1:8" s="14" customFormat="1" ht="39.950000000000003" customHeight="1" x14ac:dyDescent="0.5">
      <c r="A15" s="167" t="s">
        <v>78</v>
      </c>
      <c r="B15" s="167"/>
      <c r="C15" s="167"/>
      <c r="D15" s="167"/>
      <c r="E15" s="167"/>
      <c r="F15" s="167"/>
      <c r="G15" s="39"/>
    </row>
    <row r="16" spans="1:8" ht="12.5" customHeight="1" x14ac:dyDescent="0.4"/>
    <row r="17" spans="1:10" s="18" customFormat="1" ht="39.950000000000003" customHeight="1" x14ac:dyDescent="0.45">
      <c r="A17" s="18" t="s">
        <v>1</v>
      </c>
      <c r="B17" s="18" t="s">
        <v>2</v>
      </c>
      <c r="C17" s="19" t="s">
        <v>42</v>
      </c>
      <c r="D17" s="19" t="s">
        <v>7</v>
      </c>
      <c r="E17" s="19" t="s">
        <v>8</v>
      </c>
      <c r="F17" s="19" t="s">
        <v>9</v>
      </c>
      <c r="G17" s="20" t="s">
        <v>90</v>
      </c>
      <c r="H17" s="21"/>
      <c r="I17" s="19"/>
    </row>
    <row r="18" spans="1:10" s="18" customFormat="1" ht="9.9499999999999993" customHeight="1" x14ac:dyDescent="0.45">
      <c r="C18" s="19"/>
      <c r="D18" s="19"/>
      <c r="E18" s="19"/>
      <c r="F18" s="19"/>
      <c r="G18" s="44"/>
      <c r="H18" s="21"/>
      <c r="I18" s="19"/>
    </row>
    <row r="19" spans="1:10" s="18" customFormat="1" ht="24" customHeight="1" x14ac:dyDescent="0.45">
      <c r="A19" s="48" t="s">
        <v>376</v>
      </c>
      <c r="B19" s="48" t="s">
        <v>377</v>
      </c>
      <c r="C19" s="27" t="s">
        <v>256</v>
      </c>
      <c r="D19" s="98"/>
      <c r="E19" s="98"/>
      <c r="F19" s="27">
        <f>Kreatinin!B1</f>
        <v>5</v>
      </c>
      <c r="G19" s="56"/>
      <c r="H19" s="49">
        <f>Kreatinin!C1</f>
        <v>4</v>
      </c>
      <c r="I19" s="23"/>
      <c r="J19" s="23"/>
    </row>
    <row r="20" spans="1:10" s="18" customFormat="1" ht="24" customHeight="1" x14ac:dyDescent="0.45">
      <c r="A20" s="48" t="s">
        <v>378</v>
      </c>
      <c r="B20" s="48" t="s">
        <v>377</v>
      </c>
      <c r="C20" s="27" t="s">
        <v>256</v>
      </c>
      <c r="D20" s="98"/>
      <c r="E20" s="98"/>
      <c r="F20" s="27">
        <f>Glutaminsre!B1</f>
        <v>19</v>
      </c>
      <c r="G20" s="56"/>
      <c r="H20" s="49">
        <f>Glutaminsre!C1</f>
        <v>18</v>
      </c>
      <c r="I20" s="23"/>
      <c r="J20" s="23"/>
    </row>
    <row r="21" spans="1:10" s="18" customFormat="1" ht="24" customHeight="1" x14ac:dyDescent="0.45">
      <c r="A21" s="48" t="s">
        <v>80</v>
      </c>
      <c r="B21" s="48" t="s">
        <v>40</v>
      </c>
      <c r="C21" s="27" t="s">
        <v>257</v>
      </c>
      <c r="D21" s="98"/>
      <c r="E21" s="98"/>
      <c r="F21" s="27">
        <f>Wasser!B1</f>
        <v>11</v>
      </c>
      <c r="G21" s="56"/>
      <c r="H21" s="49">
        <f>Wasser!$C$1</f>
        <v>10</v>
      </c>
      <c r="I21" s="23"/>
      <c r="J21" s="23"/>
    </row>
    <row r="22" spans="1:10" s="18" customFormat="1" ht="24" customHeight="1" x14ac:dyDescent="0.45">
      <c r="A22" s="48" t="s">
        <v>88</v>
      </c>
      <c r="B22" s="48" t="s">
        <v>40</v>
      </c>
      <c r="C22" s="27" t="s">
        <v>256</v>
      </c>
      <c r="D22" s="98"/>
      <c r="E22" s="98"/>
      <c r="F22" s="27">
        <f>Rohprotein!B1</f>
        <v>9</v>
      </c>
      <c r="G22" s="56"/>
      <c r="H22" s="49">
        <f>Rohprotein!C1</f>
        <v>8</v>
      </c>
      <c r="I22" s="23"/>
      <c r="J22" s="23"/>
    </row>
    <row r="23" spans="1:10" s="18" customFormat="1" ht="24" customHeight="1" x14ac:dyDescent="0.45">
      <c r="A23" s="48" t="s">
        <v>223</v>
      </c>
      <c r="B23" s="48" t="s">
        <v>40</v>
      </c>
      <c r="C23" s="27" t="s">
        <v>256</v>
      </c>
      <c r="D23" s="98"/>
      <c r="E23" s="98"/>
      <c r="F23" s="27"/>
      <c r="G23" s="56"/>
      <c r="H23" s="49"/>
      <c r="I23" s="23"/>
      <c r="J23" s="23"/>
    </row>
    <row r="24" spans="1:10" s="18" customFormat="1" ht="24" customHeight="1" x14ac:dyDescent="0.45">
      <c r="A24" s="48" t="s">
        <v>251</v>
      </c>
      <c r="B24" s="48" t="s">
        <v>40</v>
      </c>
      <c r="C24" s="27" t="s">
        <v>256</v>
      </c>
      <c r="D24" s="98"/>
      <c r="E24" s="98"/>
      <c r="F24" s="27">
        <f>SacGluFruMal!C1</f>
        <v>24</v>
      </c>
      <c r="G24" s="56"/>
      <c r="H24" s="49">
        <f>SacGluFruMal!$B$1</f>
        <v>23</v>
      </c>
      <c r="I24" s="23"/>
      <c r="J24" s="23"/>
    </row>
    <row r="25" spans="1:10" s="18" customFormat="1" ht="24" customHeight="1" x14ac:dyDescent="0.45">
      <c r="A25" s="48" t="s">
        <v>252</v>
      </c>
      <c r="B25" s="48" t="s">
        <v>40</v>
      </c>
      <c r="C25" s="27" t="s">
        <v>256</v>
      </c>
      <c r="D25" s="98"/>
      <c r="E25" s="98"/>
      <c r="F25" s="27">
        <f>SacGluFruMal!D1</f>
        <v>24</v>
      </c>
      <c r="G25" s="56"/>
      <c r="H25" s="49">
        <f>SacGluFruMal!$B$1</f>
        <v>23</v>
      </c>
      <c r="I25" s="23"/>
      <c r="J25" s="23"/>
    </row>
    <row r="26" spans="1:10" s="18" customFormat="1" ht="24" customHeight="1" x14ac:dyDescent="0.45">
      <c r="A26" s="48" t="s">
        <v>253</v>
      </c>
      <c r="B26" s="48" t="s">
        <v>40</v>
      </c>
      <c r="C26" s="27" t="s">
        <v>256</v>
      </c>
      <c r="D26" s="98"/>
      <c r="E26" s="98"/>
      <c r="F26" s="27">
        <f>SacGluFruMal!E1</f>
        <v>24</v>
      </c>
      <c r="G26" s="56"/>
      <c r="H26" s="49">
        <f>SacGluFruMal!$B$1</f>
        <v>23</v>
      </c>
      <c r="I26" s="23"/>
      <c r="J26" s="23"/>
    </row>
    <row r="27" spans="1:10" s="18" customFormat="1" ht="24" hidden="1" customHeight="1" x14ac:dyDescent="0.45">
      <c r="A27" s="48" t="s">
        <v>254</v>
      </c>
      <c r="B27" s="48" t="s">
        <v>40</v>
      </c>
      <c r="C27" s="27" t="s">
        <v>256</v>
      </c>
      <c r="D27" s="98"/>
      <c r="E27" s="98"/>
      <c r="F27" s="27">
        <f>SacGluFruMal!F1</f>
        <v>24</v>
      </c>
      <c r="G27" s="56"/>
      <c r="H27" s="49">
        <f>SacGluFruMal!$B$1</f>
        <v>23</v>
      </c>
      <c r="I27" s="23"/>
      <c r="J27" s="23"/>
    </row>
    <row r="28" spans="1:10" s="18" customFormat="1" ht="24" hidden="1" customHeight="1" x14ac:dyDescent="0.45">
      <c r="A28" s="48" t="s">
        <v>255</v>
      </c>
      <c r="B28" s="48" t="s">
        <v>40</v>
      </c>
      <c r="C28" s="27" t="s">
        <v>256</v>
      </c>
      <c r="D28" s="98"/>
      <c r="E28" s="98"/>
      <c r="F28" s="27">
        <f>Lactose!B1</f>
        <v>22</v>
      </c>
      <c r="G28" s="56"/>
      <c r="H28" s="49">
        <f>Lactose!C1</f>
        <v>21</v>
      </c>
      <c r="I28" s="23"/>
      <c r="J28" s="23"/>
    </row>
    <row r="29" spans="1:10" s="18" customFormat="1" ht="24" customHeight="1" x14ac:dyDescent="0.45">
      <c r="A29" s="48" t="s">
        <v>222</v>
      </c>
      <c r="B29" s="48" t="s">
        <v>40</v>
      </c>
      <c r="C29" s="27" t="s">
        <v>257</v>
      </c>
      <c r="D29" s="98"/>
      <c r="E29" s="98"/>
      <c r="F29" s="27">
        <f>Kohlenhydrate!$B$1</f>
        <v>8</v>
      </c>
      <c r="G29" s="56"/>
      <c r="H29" s="49">
        <f>Kohlenhydrate!$C$1</f>
        <v>7</v>
      </c>
    </row>
    <row r="30" spans="1:10" s="18" customFormat="1" ht="24" customHeight="1" x14ac:dyDescent="0.45">
      <c r="A30" s="48" t="s">
        <v>81</v>
      </c>
      <c r="B30" s="48" t="s">
        <v>40</v>
      </c>
      <c r="C30" s="27" t="s">
        <v>257</v>
      </c>
      <c r="D30" s="98"/>
      <c r="E30" s="98"/>
      <c r="F30" s="27">
        <f>Asche!$B$1</f>
        <v>9</v>
      </c>
      <c r="G30" s="27">
        <f>Asche!$B$15</f>
        <v>11</v>
      </c>
      <c r="H30" s="49">
        <f>Asche!$C$1</f>
        <v>8</v>
      </c>
      <c r="I30" s="49">
        <f>Asche!$C$15</f>
        <v>10</v>
      </c>
    </row>
    <row r="31" spans="1:10" s="18" customFormat="1" ht="24" customHeight="1" x14ac:dyDescent="0.45">
      <c r="A31" s="48" t="s">
        <v>207</v>
      </c>
      <c r="B31" s="48" t="s">
        <v>40</v>
      </c>
      <c r="C31" s="27" t="s">
        <v>257</v>
      </c>
      <c r="D31" s="98"/>
      <c r="E31" s="98"/>
      <c r="F31" s="27">
        <f>Kochsalz!$B$1</f>
        <v>15</v>
      </c>
      <c r="G31" s="56"/>
      <c r="H31" s="49">
        <f>Kochsalz!$C$1</f>
        <v>14</v>
      </c>
      <c r="I31" s="49">
        <f>Asche!$C$15</f>
        <v>10</v>
      </c>
      <c r="J31" s="23"/>
    </row>
    <row r="32" spans="1:10" s="18" customFormat="1" ht="24" customHeight="1" x14ac:dyDescent="0.45">
      <c r="A32" s="48" t="s">
        <v>127</v>
      </c>
      <c r="B32" s="48" t="s">
        <v>40</v>
      </c>
      <c r="C32" s="27" t="s">
        <v>257</v>
      </c>
      <c r="D32" s="98"/>
      <c r="E32" s="98"/>
      <c r="F32" s="27">
        <f>Natrium!B61</f>
        <v>23</v>
      </c>
      <c r="G32" s="56"/>
      <c r="H32" s="49">
        <f>Natrium!D61</f>
        <v>22</v>
      </c>
      <c r="I32" s="49"/>
    </row>
    <row r="33" spans="1:9" s="14" customFormat="1" ht="24" customHeight="1" x14ac:dyDescent="0.4">
      <c r="A33" s="100"/>
      <c r="B33" s="22"/>
      <c r="C33" s="99" t="s">
        <v>258</v>
      </c>
      <c r="D33" s="27"/>
      <c r="E33" s="27"/>
      <c r="F33" s="27"/>
      <c r="G33" s="27"/>
      <c r="H33" s="49"/>
    </row>
    <row r="34" spans="1:9" s="14" customFormat="1" ht="25.25" hidden="1" customHeight="1" x14ac:dyDescent="0.4">
      <c r="A34" s="100"/>
      <c r="B34" s="22"/>
      <c r="C34" s="27"/>
      <c r="D34" s="98"/>
      <c r="E34" s="98"/>
      <c r="F34" s="27"/>
      <c r="G34" s="56"/>
      <c r="H34" s="49"/>
    </row>
    <row r="35" spans="1:9" s="14" customFormat="1" ht="35.25" hidden="1" customHeight="1" x14ac:dyDescent="0.4">
      <c r="A35" s="100"/>
      <c r="B35" s="22"/>
      <c r="C35" s="27"/>
      <c r="D35" s="98"/>
      <c r="E35" s="98"/>
      <c r="F35" s="27"/>
      <c r="G35" s="56"/>
      <c r="H35" s="49"/>
    </row>
    <row r="36" spans="1:9" s="14" customFormat="1" ht="35.25" hidden="1" customHeight="1" x14ac:dyDescent="0.4">
      <c r="A36" s="100"/>
      <c r="B36" s="22"/>
      <c r="C36" s="27"/>
      <c r="D36" s="98"/>
      <c r="E36" s="98"/>
      <c r="F36" s="27"/>
      <c r="G36" s="56"/>
      <c r="H36" s="49"/>
    </row>
    <row r="37" spans="1:9" ht="25.25" customHeight="1" x14ac:dyDescent="0.45">
      <c r="A37" s="12" t="s">
        <v>193</v>
      </c>
    </row>
    <row r="38" spans="1:9" ht="9.9499999999999993" hidden="1" customHeight="1" x14ac:dyDescent="0.5">
      <c r="A38" s="9"/>
    </row>
    <row r="39" spans="1:9" ht="20.100000000000001" customHeight="1" x14ac:dyDescent="0.4">
      <c r="A39" s="25" t="s">
        <v>376</v>
      </c>
      <c r="B39" s="166"/>
      <c r="C39" s="166"/>
      <c r="D39" s="166"/>
      <c r="E39" s="166"/>
      <c r="F39" s="166"/>
      <c r="G39" s="166"/>
      <c r="H39" s="166"/>
      <c r="I39" s="16" t="b">
        <f>ISBLANK(VLOOKUP(F19,Kreatinin!A3:C7,3))</f>
        <v>1</v>
      </c>
    </row>
    <row r="40" spans="1:9" ht="30.5" customHeight="1" x14ac:dyDescent="0.4">
      <c r="A40" s="15" t="str">
        <f>IF(F19=H19,"bitte eingeben:",IF(I39,"","Art der Modifikation:"))</f>
        <v/>
      </c>
      <c r="B40" s="168"/>
      <c r="C40" s="168"/>
      <c r="D40" s="168"/>
      <c r="E40" s="168"/>
      <c r="F40" s="168"/>
      <c r="G40" s="168"/>
      <c r="H40" s="168"/>
      <c r="I40" s="16"/>
    </row>
    <row r="41" spans="1:9" ht="20.100000000000001" customHeight="1" x14ac:dyDescent="0.4">
      <c r="A41" s="94" t="s">
        <v>382</v>
      </c>
      <c r="B41" s="166"/>
      <c r="C41" s="166"/>
      <c r="D41" s="166"/>
      <c r="E41" s="166"/>
      <c r="F41" s="166"/>
      <c r="G41" s="166"/>
      <c r="H41" s="166"/>
      <c r="I41" s="16" t="b">
        <f>ISBLANK(VLOOKUP(F20,Glutaminsre!A3:C21,3))</f>
        <v>1</v>
      </c>
    </row>
    <row r="42" spans="1:9" ht="30.5" customHeight="1" x14ac:dyDescent="0.4">
      <c r="A42" s="15" t="str">
        <f>IF(F20=H20,"bitte eingeben:",IF(I41,"","Art der Modifikation:"))</f>
        <v/>
      </c>
      <c r="B42" s="168"/>
      <c r="C42" s="168"/>
      <c r="D42" s="168"/>
      <c r="E42" s="168"/>
      <c r="F42" s="168"/>
      <c r="G42" s="168"/>
      <c r="H42" s="168"/>
      <c r="I42" s="16"/>
    </row>
    <row r="43" spans="1:9" ht="20.100000000000001" customHeight="1" x14ac:dyDescent="0.4">
      <c r="A43" s="94" t="s">
        <v>80</v>
      </c>
      <c r="B43" s="166"/>
      <c r="C43" s="166"/>
      <c r="D43" s="166"/>
      <c r="E43" s="166"/>
      <c r="F43" s="166"/>
      <c r="G43" s="166"/>
      <c r="H43" s="166"/>
      <c r="I43" s="16" t="b">
        <f>ISBLANK(VLOOKUP(F21,Wasser!A3:C13,3))</f>
        <v>1</v>
      </c>
    </row>
    <row r="44" spans="1:9" ht="30.5" customHeight="1" x14ac:dyDescent="0.4">
      <c r="A44" s="15" t="str">
        <f>IF(F21=H21,"bitte eingeben:",IF(I43,"","Art der Modifikation:"))</f>
        <v/>
      </c>
      <c r="B44" s="168"/>
      <c r="C44" s="168"/>
      <c r="D44" s="168"/>
      <c r="E44" s="168"/>
      <c r="F44" s="168"/>
      <c r="G44" s="168"/>
      <c r="H44" s="168"/>
      <c r="I44" s="16"/>
    </row>
    <row r="45" spans="1:9" ht="20.100000000000001" customHeight="1" x14ac:dyDescent="0.4">
      <c r="A45" s="94" t="s">
        <v>88</v>
      </c>
      <c r="B45" s="166"/>
      <c r="C45" s="166"/>
      <c r="D45" s="166"/>
      <c r="E45" s="166"/>
      <c r="F45" s="166"/>
      <c r="G45" s="166"/>
      <c r="H45" s="166"/>
      <c r="I45" s="16" t="b">
        <f>ISBLANK(VLOOKUP(F22,Rohprotein!A3:C24,3))</f>
        <v>1</v>
      </c>
    </row>
    <row r="46" spans="1:9" ht="30.5" customHeight="1" x14ac:dyDescent="0.4">
      <c r="A46" s="15" t="str">
        <f>IF(F22=H22,"bitte eingeben:",IF(I45,"","Art der Modifikation:"))</f>
        <v/>
      </c>
      <c r="B46" s="169"/>
      <c r="C46" s="169"/>
      <c r="D46" s="169"/>
      <c r="E46" s="169"/>
      <c r="F46" s="169"/>
      <c r="G46" s="169"/>
      <c r="H46" s="169"/>
      <c r="I46" s="16"/>
    </row>
    <row r="47" spans="1:9" ht="20.100000000000001" customHeight="1" x14ac:dyDescent="0.4">
      <c r="A47" s="25" t="s">
        <v>126</v>
      </c>
      <c r="B47" s="166" t="s">
        <v>190</v>
      </c>
      <c r="C47" s="166"/>
      <c r="D47" s="58"/>
      <c r="E47" s="166" t="s">
        <v>183</v>
      </c>
      <c r="F47" s="166"/>
      <c r="G47" s="96">
        <f>Zucker!$B$10</f>
        <v>7</v>
      </c>
      <c r="H47" s="58"/>
      <c r="I47" s="16"/>
    </row>
    <row r="48" spans="1:9" ht="20.100000000000001" customHeight="1" x14ac:dyDescent="0.4">
      <c r="A48" s="64" t="s">
        <v>103</v>
      </c>
      <c r="B48" s="166">
        <f>Zucker!C1</f>
        <v>2</v>
      </c>
      <c r="C48" s="166"/>
      <c r="D48" s="58"/>
      <c r="E48" s="166">
        <f>Zucker!C10</f>
        <v>7</v>
      </c>
      <c r="F48" s="166"/>
      <c r="G48" s="175"/>
      <c r="H48" s="175"/>
      <c r="I48" s="16" t="b">
        <f>ISBLANK(VLOOKUP(#REF!,Rohprotein!A3:C22,3))</f>
        <v>0</v>
      </c>
    </row>
    <row r="49" spans="1:9" ht="20.100000000000001" customHeight="1" x14ac:dyDescent="0.4">
      <c r="A49" s="64" t="s">
        <v>119</v>
      </c>
      <c r="B49" s="166">
        <f>Zucker!D1</f>
        <v>2</v>
      </c>
      <c r="C49" s="166"/>
      <c r="D49" s="58"/>
      <c r="E49" s="166">
        <f>Zucker!D10</f>
        <v>7</v>
      </c>
      <c r="F49" s="166"/>
      <c r="G49" s="175"/>
      <c r="H49" s="175"/>
      <c r="I49" s="16"/>
    </row>
    <row r="50" spans="1:9" ht="20.100000000000001" customHeight="1" x14ac:dyDescent="0.4">
      <c r="A50" s="64" t="s">
        <v>102</v>
      </c>
      <c r="B50" s="166">
        <f>Zucker!E1</f>
        <v>2</v>
      </c>
      <c r="C50" s="166"/>
      <c r="D50" s="58"/>
      <c r="E50" s="166">
        <f>Zucker!E10</f>
        <v>7</v>
      </c>
      <c r="F50" s="166"/>
      <c r="G50" s="175"/>
      <c r="H50" s="175"/>
      <c r="I50" s="16"/>
    </row>
    <row r="51" spans="1:9" ht="20.100000000000001" customHeight="1" x14ac:dyDescent="0.4">
      <c r="A51" s="64">
        <f>Zucker!B21</f>
        <v>2</v>
      </c>
      <c r="B51" s="175"/>
      <c r="C51" s="175"/>
      <c r="D51" s="175"/>
      <c r="E51" s="166">
        <f>Zucker!H10</f>
        <v>7</v>
      </c>
      <c r="F51" s="166"/>
      <c r="G51" s="175"/>
      <c r="H51" s="175"/>
      <c r="I51" s="16"/>
    </row>
    <row r="52" spans="1:9" ht="20.100000000000001" hidden="1" customHeight="1" x14ac:dyDescent="0.4">
      <c r="A52" s="64"/>
      <c r="B52" s="90"/>
      <c r="C52" s="90"/>
      <c r="D52" s="90"/>
      <c r="E52" s="89"/>
      <c r="F52" s="89"/>
      <c r="G52" s="90"/>
      <c r="H52" s="90"/>
      <c r="I52" s="16"/>
    </row>
    <row r="53" spans="1:9" ht="20.100000000000001" customHeight="1" x14ac:dyDescent="0.4">
      <c r="A53" s="25" t="s">
        <v>222</v>
      </c>
      <c r="B53" s="166"/>
      <c r="C53" s="166"/>
      <c r="D53" s="166"/>
      <c r="E53" s="166"/>
      <c r="F53" s="166"/>
      <c r="G53" s="166"/>
      <c r="H53" s="166"/>
      <c r="I53" s="16" t="b">
        <f>ISBLANK(VLOOKUP(F29,Kohlenhydrate!A3:C42,3))</f>
        <v>1</v>
      </c>
    </row>
    <row r="54" spans="1:9" ht="30.5" customHeight="1" x14ac:dyDescent="0.4">
      <c r="A54" s="15" t="str">
        <f>IF(F29=H29,"bitte eingeben:",IF(I53,"","Art der Modifikation:"))</f>
        <v/>
      </c>
      <c r="B54" s="168"/>
      <c r="C54" s="168"/>
      <c r="D54" s="168"/>
      <c r="E54" s="168"/>
      <c r="F54" s="168"/>
      <c r="G54" s="168"/>
      <c r="H54" s="168"/>
      <c r="I54" s="16"/>
    </row>
    <row r="55" spans="1:9" ht="25.25" customHeight="1" x14ac:dyDescent="0.45">
      <c r="A55" s="12" t="s">
        <v>192</v>
      </c>
      <c r="I55" s="16"/>
    </row>
    <row r="56" spans="1:9" ht="9.9499999999999993" hidden="1" customHeight="1" x14ac:dyDescent="0.45">
      <c r="A56" s="12"/>
      <c r="I56" s="16"/>
    </row>
    <row r="57" spans="1:9" ht="20.100000000000001" customHeight="1" x14ac:dyDescent="0.4">
      <c r="A57" s="25" t="s">
        <v>102</v>
      </c>
      <c r="B57" s="166"/>
      <c r="C57" s="166"/>
      <c r="D57" s="166"/>
      <c r="E57" s="166"/>
      <c r="F57" s="166"/>
      <c r="G57" s="166"/>
      <c r="H57" s="166"/>
      <c r="I57" s="16" t="b">
        <f>ISBLANK(VLOOKUP(Ergebnisse!F24,SacGluFruMal!A3:C26,3))</f>
        <v>1</v>
      </c>
    </row>
    <row r="58" spans="1:9" ht="30.5" customHeight="1" x14ac:dyDescent="0.4">
      <c r="A58" s="15" t="str">
        <f>IF(F24=H24,"bitte eingeben:",IF(I57,"","Art der Modifikation:"))</f>
        <v/>
      </c>
      <c r="B58" s="168"/>
      <c r="C58" s="168"/>
      <c r="D58" s="168"/>
      <c r="E58" s="168"/>
      <c r="F58" s="168"/>
      <c r="G58" s="168"/>
      <c r="H58" s="168"/>
    </row>
    <row r="59" spans="1:9" ht="20.100000000000001" customHeight="1" x14ac:dyDescent="0.4">
      <c r="A59" s="25" t="s">
        <v>103</v>
      </c>
      <c r="B59" s="166"/>
      <c r="C59" s="166"/>
      <c r="D59" s="166"/>
      <c r="E59" s="166"/>
      <c r="F59" s="166"/>
      <c r="G59" s="166"/>
      <c r="H59" s="166"/>
      <c r="I59" s="16" t="b">
        <f>ISBLANK(VLOOKUP(Ergebnisse!F25,SacGluFruMal!A3:C26,3))</f>
        <v>1</v>
      </c>
    </row>
    <row r="60" spans="1:9" ht="30.5" customHeight="1" x14ac:dyDescent="0.4">
      <c r="A60" s="15" t="str">
        <f>IF(F25=H25,"bitte eingeben:",IF(I59,"","Art der Modifikation:"))</f>
        <v/>
      </c>
      <c r="B60" s="168"/>
      <c r="C60" s="168"/>
      <c r="D60" s="168"/>
      <c r="E60" s="168"/>
      <c r="F60" s="168"/>
      <c r="G60" s="168"/>
      <c r="H60" s="168"/>
    </row>
    <row r="61" spans="1:9" ht="20.100000000000001" customHeight="1" x14ac:dyDescent="0.4">
      <c r="A61" s="25" t="s">
        <v>119</v>
      </c>
      <c r="B61" s="166"/>
      <c r="C61" s="166"/>
      <c r="D61" s="166"/>
      <c r="E61" s="166"/>
      <c r="F61" s="166"/>
      <c r="G61" s="166"/>
      <c r="H61" s="166"/>
      <c r="I61" s="16" t="b">
        <f>ISBLANK(VLOOKUP(Ergebnisse!F26,SacGluFruMal!A3:C26,3))</f>
        <v>1</v>
      </c>
    </row>
    <row r="62" spans="1:9" ht="30.5" customHeight="1" x14ac:dyDescent="0.4">
      <c r="A62" s="15" t="str">
        <f>IF(F26=H26,"bitte eingeben:",IF(I61,"","Art der Modifikation:"))</f>
        <v/>
      </c>
      <c r="B62" s="168"/>
      <c r="C62" s="168"/>
      <c r="D62" s="168"/>
      <c r="E62" s="168"/>
      <c r="F62" s="168"/>
      <c r="G62" s="168"/>
      <c r="H62" s="168"/>
    </row>
    <row r="63" spans="1:9" ht="20.100000000000001" customHeight="1" x14ac:dyDescent="0.4">
      <c r="A63" s="25" t="s">
        <v>81</v>
      </c>
      <c r="B63" s="166"/>
      <c r="C63" s="166"/>
      <c r="D63" s="166"/>
      <c r="E63" s="166"/>
      <c r="F63" s="166"/>
      <c r="G63" s="166"/>
      <c r="H63" s="166"/>
      <c r="I63" s="16" t="b">
        <f>ISBLANK(VLOOKUP(F30,Asche!A3:C14,3))</f>
        <v>1</v>
      </c>
    </row>
    <row r="64" spans="1:9" ht="20.100000000000001" customHeight="1" x14ac:dyDescent="0.45">
      <c r="A64" s="93" t="s">
        <v>118</v>
      </c>
      <c r="B64" s="89"/>
      <c r="C64" s="89"/>
      <c r="D64" s="89"/>
      <c r="E64" s="89"/>
      <c r="F64" s="89"/>
      <c r="G64" s="89"/>
      <c r="H64" s="89"/>
      <c r="I64" s="16"/>
    </row>
    <row r="65" spans="1:9" ht="30.5" customHeight="1" x14ac:dyDescent="0.4">
      <c r="A65" s="15" t="str">
        <f>IF(F30=H30,"bitte eingeben:",IF(I63,"","Art der Modifikation:"))</f>
        <v/>
      </c>
      <c r="B65" s="168"/>
      <c r="C65" s="168"/>
      <c r="D65" s="168"/>
      <c r="E65" s="168"/>
      <c r="F65" s="168"/>
      <c r="G65" s="168"/>
      <c r="H65" s="168"/>
      <c r="I65" s="16"/>
    </row>
    <row r="66" spans="1:9" ht="20.100000000000001" customHeight="1" x14ac:dyDescent="0.4">
      <c r="A66" s="25" t="s">
        <v>207</v>
      </c>
      <c r="B66" s="166"/>
      <c r="C66" s="166"/>
      <c r="D66" s="166"/>
      <c r="E66" s="166"/>
      <c r="F66" s="166"/>
      <c r="G66" s="166"/>
      <c r="H66" s="166"/>
      <c r="I66" s="16" t="b">
        <f>ISBLANK(VLOOKUP(F31,Kochsalz!A3:C17,3))</f>
        <v>1</v>
      </c>
    </row>
    <row r="67" spans="1:9" ht="30.5" customHeight="1" x14ac:dyDescent="0.4">
      <c r="A67" s="15" t="str">
        <f>IF(F31=H31,"bitte eingeben:",IF(I66,"","Art der Modifikation:"))</f>
        <v/>
      </c>
      <c r="B67" s="168"/>
      <c r="C67" s="168"/>
      <c r="D67" s="168"/>
      <c r="E67" s="168"/>
      <c r="F67" s="168"/>
      <c r="G67" s="168"/>
      <c r="H67" s="168"/>
      <c r="I67" s="16"/>
    </row>
    <row r="68" spans="1:9" ht="20.100000000000001" hidden="1" customHeight="1" x14ac:dyDescent="0.4">
      <c r="A68" s="25"/>
      <c r="B68" s="176"/>
      <c r="C68" s="176"/>
      <c r="D68" s="176"/>
      <c r="E68" s="176"/>
      <c r="F68" s="176"/>
      <c r="G68" s="176"/>
      <c r="H68" s="176"/>
      <c r="I68" s="16" t="b">
        <f>ISBLANK(VLOOKUP(F22,#REF!,3))</f>
        <v>0</v>
      </c>
    </row>
    <row r="69" spans="1:9" ht="33.200000000000003" hidden="1" customHeight="1" x14ac:dyDescent="0.4">
      <c r="A69" s="15" t="str">
        <f>IF(F22=H22,"bitte eingeben:",IF(I68,"","Art der Modifikation:"))</f>
        <v>Art der Modifikation:</v>
      </c>
      <c r="B69" s="174"/>
      <c r="C69" s="174"/>
      <c r="D69" s="174"/>
      <c r="E69" s="174"/>
      <c r="F69" s="174"/>
      <c r="G69" s="174"/>
      <c r="H69" s="174"/>
      <c r="I69" s="16"/>
    </row>
    <row r="70" spans="1:9" ht="20.100000000000001" hidden="1" customHeight="1" x14ac:dyDescent="0.4">
      <c r="A70" s="25"/>
      <c r="B70" s="176"/>
      <c r="C70" s="176"/>
      <c r="D70" s="176"/>
      <c r="E70" s="176"/>
      <c r="F70" s="176"/>
      <c r="G70" s="176"/>
      <c r="H70" s="176"/>
      <c r="I70" s="16" t="b">
        <f>ISBLANK(VLOOKUP(F29,#REF!,3))</f>
        <v>0</v>
      </c>
    </row>
    <row r="71" spans="1:9" ht="33.200000000000003" hidden="1" customHeight="1" x14ac:dyDescent="0.4">
      <c r="A71" s="15" t="str">
        <f>IF(F29=H29,"bitte eingeben:",IF(I70,"","Art der Modifikation:"))</f>
        <v>Art der Modifikation:</v>
      </c>
      <c r="B71" s="174"/>
      <c r="C71" s="174"/>
      <c r="D71" s="174"/>
      <c r="E71" s="174"/>
      <c r="F71" s="174"/>
      <c r="G71" s="174"/>
      <c r="H71" s="174"/>
    </row>
    <row r="72" spans="1:9" ht="17.649999999999999" x14ac:dyDescent="0.5">
      <c r="A72" s="66" t="s">
        <v>127</v>
      </c>
      <c r="B72" s="67"/>
      <c r="C72" s="68"/>
      <c r="D72" s="68"/>
      <c r="E72" s="69"/>
      <c r="F72" s="68"/>
      <c r="G72" s="68"/>
      <c r="H72" s="69"/>
      <c r="I72" s="87"/>
    </row>
    <row r="73" spans="1:9" ht="20.100000000000001" customHeight="1" x14ac:dyDescent="0.4">
      <c r="A73" s="70" t="s">
        <v>133</v>
      </c>
      <c r="B73" s="74">
        <f>Natrium!B2</f>
        <v>8</v>
      </c>
      <c r="C73" s="67"/>
      <c r="D73" s="67"/>
      <c r="E73" s="67"/>
      <c r="F73" s="67"/>
      <c r="G73" s="67"/>
      <c r="H73" s="67"/>
      <c r="I73" s="87"/>
    </row>
    <row r="74" spans="1:9" ht="20.100000000000001" customHeight="1" x14ac:dyDescent="0.4">
      <c r="A74" s="71"/>
      <c r="B74" s="67"/>
      <c r="C74" s="67"/>
      <c r="D74" s="72"/>
      <c r="E74" s="67"/>
      <c r="F74" s="67"/>
      <c r="G74" s="67"/>
      <c r="H74" s="67"/>
      <c r="I74" s="87"/>
    </row>
    <row r="75" spans="1:9" ht="20.100000000000001" customHeight="1" x14ac:dyDescent="0.4">
      <c r="A75" s="70" t="s">
        <v>195</v>
      </c>
      <c r="B75" s="74">
        <f>Natrium!B13</f>
        <v>13</v>
      </c>
      <c r="C75" s="67"/>
      <c r="D75" s="74">
        <f>Natrium!D13</f>
        <v>12</v>
      </c>
      <c r="E75" s="67"/>
      <c r="F75" s="67"/>
      <c r="G75" s="67"/>
      <c r="H75" s="67"/>
      <c r="I75" s="87" t="b">
        <f>ISBLANK(VLOOKUP(B75,Natrium!A14:C26,3))</f>
        <v>1</v>
      </c>
    </row>
    <row r="76" spans="1:9" ht="30.5" customHeight="1" x14ac:dyDescent="0.4">
      <c r="A76" s="73" t="str">
        <f>IF(B75=Natrium!D13,"bitte eingeben:","")</f>
        <v/>
      </c>
      <c r="B76" s="177"/>
      <c r="C76" s="177"/>
      <c r="D76" s="177"/>
      <c r="E76" s="177"/>
      <c r="F76" s="177"/>
      <c r="G76" s="177"/>
      <c r="H76" s="177"/>
      <c r="I76" s="87"/>
    </row>
    <row r="77" spans="1:9" ht="20.100000000000001" customHeight="1" x14ac:dyDescent="0.4">
      <c r="A77" s="70" t="s">
        <v>196</v>
      </c>
      <c r="B77" s="74">
        <f>Natrium!B29</f>
        <v>8</v>
      </c>
      <c r="C77" s="67"/>
      <c r="D77" s="74">
        <f>Natrium!D29</f>
        <v>7</v>
      </c>
      <c r="E77" s="67"/>
      <c r="F77" s="67"/>
      <c r="G77" s="67"/>
      <c r="H77" s="67"/>
      <c r="I77" s="87" t="b">
        <f>ISBLANK(VLOOKUP(F29,Natrium!A30:C37,3))</f>
        <v>1</v>
      </c>
    </row>
    <row r="78" spans="1:9" ht="30.5" customHeight="1" x14ac:dyDescent="0.4">
      <c r="A78" s="73" t="str">
        <f>IF(B77=Natrium!D29,"bitte eingeben:","")</f>
        <v/>
      </c>
      <c r="B78" s="177"/>
      <c r="C78" s="177"/>
      <c r="D78" s="177"/>
      <c r="E78" s="177"/>
      <c r="F78" s="177"/>
      <c r="G78" s="177"/>
      <c r="H78" s="177"/>
      <c r="I78" s="88"/>
    </row>
    <row r="79" spans="1:9" ht="20.100000000000001" customHeight="1" x14ac:dyDescent="0.4">
      <c r="A79" s="70" t="s">
        <v>158</v>
      </c>
      <c r="B79" s="74">
        <f>Natrium!B40</f>
        <v>4</v>
      </c>
      <c r="C79" s="70"/>
      <c r="D79" s="74">
        <f>Natrium!D40</f>
        <v>3</v>
      </c>
      <c r="E79" s="70"/>
      <c r="F79" s="70"/>
      <c r="G79" s="70"/>
      <c r="H79" s="70"/>
      <c r="I79" s="87" t="b">
        <f>ISBLANK(VLOOKUP(F29,Natrium!A41:C44,3))</f>
        <v>1</v>
      </c>
    </row>
    <row r="80" spans="1:9" ht="30.5" customHeight="1" x14ac:dyDescent="0.4">
      <c r="A80" s="73" t="str">
        <f>IF(B79=Natrium!D40,"bitte eingeben:","")</f>
        <v/>
      </c>
      <c r="B80" s="177"/>
      <c r="C80" s="177"/>
      <c r="D80" s="177"/>
      <c r="E80" s="177"/>
      <c r="F80" s="177"/>
      <c r="G80" s="177"/>
      <c r="H80" s="177"/>
      <c r="I80" s="88"/>
    </row>
    <row r="81" spans="1:9" ht="20.100000000000001" customHeight="1" x14ac:dyDescent="0.4">
      <c r="A81" s="70" t="s">
        <v>174</v>
      </c>
      <c r="B81" s="70">
        <f>Natrium!B47</f>
        <v>11</v>
      </c>
      <c r="C81" s="70"/>
      <c r="D81" s="70">
        <f>Natrium!D47</f>
        <v>10</v>
      </c>
      <c r="E81" s="70"/>
      <c r="F81" s="70"/>
      <c r="G81" s="70"/>
      <c r="H81" s="70"/>
      <c r="I81" s="87" t="b">
        <f>ISBLANK(VLOOKUP(F29,Natrium!A48:C58,3))</f>
        <v>1</v>
      </c>
    </row>
    <row r="82" spans="1:9" ht="30.5" customHeight="1" x14ac:dyDescent="0.4">
      <c r="A82" s="73" t="str">
        <f>IF(B81=Natrium!D47,"bitte eingeben:","")</f>
        <v/>
      </c>
      <c r="B82" s="177"/>
      <c r="C82" s="177"/>
      <c r="D82" s="177"/>
      <c r="E82" s="177"/>
      <c r="F82" s="177"/>
      <c r="G82" s="177"/>
      <c r="H82" s="177"/>
      <c r="I82" s="88"/>
    </row>
    <row r="83" spans="1:9" ht="20.100000000000001" customHeight="1" x14ac:dyDescent="0.4">
      <c r="A83" s="70" t="s">
        <v>194</v>
      </c>
      <c r="B83" s="74">
        <f>Natrium!B61</f>
        <v>23</v>
      </c>
      <c r="C83" s="67"/>
      <c r="D83" s="74">
        <f>Natrium!D61</f>
        <v>22</v>
      </c>
      <c r="E83" s="67"/>
      <c r="F83" s="67"/>
      <c r="G83" s="67"/>
      <c r="H83" s="67"/>
      <c r="I83" s="87" t="b">
        <f>ISBLANK(VLOOKUP(F32,Natrium!A62:C84,3))</f>
        <v>1</v>
      </c>
    </row>
    <row r="84" spans="1:9" ht="30.5" customHeight="1" x14ac:dyDescent="0.4">
      <c r="A84" s="73" t="str">
        <f>IF(B83=Natrium!D61,"bitte eingeben:",IF(I83,"","Art der Modifikation:"))</f>
        <v/>
      </c>
      <c r="B84" s="177"/>
      <c r="C84" s="177"/>
      <c r="D84" s="177"/>
      <c r="E84" s="177"/>
      <c r="F84" s="177"/>
      <c r="G84" s="177"/>
      <c r="H84" s="177"/>
      <c r="I84" s="88"/>
    </row>
  </sheetData>
  <sheetProtection algorithmName="SHA-512" hashValue="+NBqnABQzdCAGcXc5XLXLIUqpSYqN4TYfTsEkKmvcO8wMLcd/AxlorOUjAaHonyltECcswSYfwUxPNAaoh6HqA==" saltValue="udgw8Y6Zsp23OO3fy8AJyg==" spinCount="100000" sheet="1" objects="1" scenarios="1"/>
  <mergeCells count="54">
    <mergeCell ref="E49:F49"/>
    <mergeCell ref="E50:F50"/>
    <mergeCell ref="B63:H63"/>
    <mergeCell ref="B51:D51"/>
    <mergeCell ref="E51:F51"/>
    <mergeCell ref="G49:H49"/>
    <mergeCell ref="B50:C50"/>
    <mergeCell ref="G51:H51"/>
    <mergeCell ref="G50:H50"/>
    <mergeCell ref="B53:H53"/>
    <mergeCell ref="B54:H54"/>
    <mergeCell ref="B65:H65"/>
    <mergeCell ref="B66:H66"/>
    <mergeCell ref="B84:H84"/>
    <mergeCell ref="B76:H76"/>
    <mergeCell ref="B78:H78"/>
    <mergeCell ref="B71:H71"/>
    <mergeCell ref="B70:H70"/>
    <mergeCell ref="B80:H80"/>
    <mergeCell ref="B82:H82"/>
    <mergeCell ref="E47:F47"/>
    <mergeCell ref="B69:H69"/>
    <mergeCell ref="G48:H48"/>
    <mergeCell ref="B48:C48"/>
    <mergeCell ref="B49:C49"/>
    <mergeCell ref="E48:F48"/>
    <mergeCell ref="B57:H57"/>
    <mergeCell ref="B58:H58"/>
    <mergeCell ref="B59:H59"/>
    <mergeCell ref="B60:H60"/>
    <mergeCell ref="B61:H61"/>
    <mergeCell ref="B62:H62"/>
    <mergeCell ref="B67:H67"/>
    <mergeCell ref="B68:H68"/>
    <mergeCell ref="E3:F3"/>
    <mergeCell ref="A7:G7"/>
    <mergeCell ref="A11:G11"/>
    <mergeCell ref="A12:G12"/>
    <mergeCell ref="A8:G8"/>
    <mergeCell ref="A9:G9"/>
    <mergeCell ref="A10:G10"/>
    <mergeCell ref="B4:C4"/>
    <mergeCell ref="A14:G14"/>
    <mergeCell ref="A13:G13"/>
    <mergeCell ref="B39:H39"/>
    <mergeCell ref="B47:C47"/>
    <mergeCell ref="A15:F15"/>
    <mergeCell ref="B40:H40"/>
    <mergeCell ref="B41:H41"/>
    <mergeCell ref="B42:H42"/>
    <mergeCell ref="B44:H44"/>
    <mergeCell ref="B43:H43"/>
    <mergeCell ref="B45:H45"/>
    <mergeCell ref="B46:H46"/>
  </mergeCells>
  <phoneticPr fontId="0" type="noConversion"/>
  <conditionalFormatting sqref="B58">
    <cfRule type="expression" dxfId="41" priority="12" stopIfTrue="1">
      <formula>OR($F$24-$H$24=0,NOT(I57))</formula>
    </cfRule>
  </conditionalFormatting>
  <conditionalFormatting sqref="B60">
    <cfRule type="expression" dxfId="40" priority="1" stopIfTrue="1">
      <formula>OR($F$25-$H$25=0,NOT(I59))</formula>
    </cfRule>
  </conditionalFormatting>
  <conditionalFormatting sqref="B76:C76 B78:C78 B80:C80 B82:C82 B84:C84">
    <cfRule type="expression" dxfId="39" priority="54" stopIfTrue="1">
      <formula>OR($B75-$D75=0,NOT(I75))</formula>
    </cfRule>
  </conditionalFormatting>
  <conditionalFormatting sqref="B51:D52">
    <cfRule type="expression" dxfId="38" priority="49" stopIfTrue="1">
      <formula>$A$51-1=0</formula>
    </cfRule>
  </conditionalFormatting>
  <conditionalFormatting sqref="B62:D62">
    <cfRule type="expression" dxfId="37" priority="10" stopIfTrue="1">
      <formula>OR($F$26-$H$26=0,NOT(I61))</formula>
    </cfRule>
  </conditionalFormatting>
  <conditionalFormatting sqref="B40:H40">
    <cfRule type="expression" dxfId="36" priority="44" stopIfTrue="1">
      <formula>OR($F$19-$H$19=0,NOT($I$39))</formula>
    </cfRule>
  </conditionalFormatting>
  <conditionalFormatting sqref="B42:H42">
    <cfRule type="expression" dxfId="35" priority="36" stopIfTrue="1">
      <formula>OR($F$20-$H$20=0,NOT($I$41))</formula>
    </cfRule>
  </conditionalFormatting>
  <conditionalFormatting sqref="B44:H44">
    <cfRule type="expression" dxfId="34" priority="33" stopIfTrue="1">
      <formula>OR($F$21-$H$21=0,NOT($I$43))</formula>
    </cfRule>
  </conditionalFormatting>
  <conditionalFormatting sqref="B46:H46">
    <cfRule type="expression" dxfId="33" priority="28" stopIfTrue="1">
      <formula>OR($F$22-$H$22=0,NOT($I$45))</formula>
    </cfRule>
  </conditionalFormatting>
  <conditionalFormatting sqref="B54:H54">
    <cfRule type="expression" dxfId="32" priority="27" stopIfTrue="1">
      <formula>OR($F$29-$H$29=0,NOT($I$53))</formula>
    </cfRule>
  </conditionalFormatting>
  <conditionalFormatting sqref="B65:H65">
    <cfRule type="expression" dxfId="31" priority="22" stopIfTrue="1">
      <formula>OR($F$30-$H$30=0,NOT($I$63))</formula>
    </cfRule>
  </conditionalFormatting>
  <conditionalFormatting sqref="B67:H67">
    <cfRule type="expression" dxfId="30" priority="21" stopIfTrue="1">
      <formula>OR($F$31-$H$31=0,NOT($I$66))</formula>
    </cfRule>
  </conditionalFormatting>
  <conditionalFormatting sqref="C58:D58">
    <cfRule type="expression" dxfId="29" priority="13" stopIfTrue="1">
      <formula>OR($F$24-$H$24=0,NOT(J58))</formula>
    </cfRule>
  </conditionalFormatting>
  <conditionalFormatting sqref="C60:D60">
    <cfRule type="expression" dxfId="28" priority="2" stopIfTrue="1">
      <formula>OR($F$25-$H$25=0,NOT(J60))</formula>
    </cfRule>
  </conditionalFormatting>
  <conditionalFormatting sqref="D76:G76 D78:G78 D80:G80 D82:G82 D84:G84">
    <cfRule type="expression" dxfId="27" priority="135" stopIfTrue="1">
      <formula>OR($B75-$D75=0,NOT(#REF!))</formula>
    </cfRule>
  </conditionalFormatting>
  <conditionalFormatting sqref="F19">
    <cfRule type="expression" dxfId="26" priority="71" stopIfTrue="1">
      <formula>$F$19-$H$19=1</formula>
    </cfRule>
  </conditionalFormatting>
  <conditionalFormatting sqref="F20">
    <cfRule type="expression" dxfId="25" priority="29" stopIfTrue="1">
      <formula>$F$20-$H$20=1</formula>
    </cfRule>
  </conditionalFormatting>
  <conditionalFormatting sqref="F21">
    <cfRule type="expression" dxfId="24" priority="74" stopIfTrue="1">
      <formula>$F$21-$H$21=1</formula>
    </cfRule>
  </conditionalFormatting>
  <conditionalFormatting sqref="F22">
    <cfRule type="expression" dxfId="23" priority="75" stopIfTrue="1">
      <formula>$F$22-$H$22=1</formula>
    </cfRule>
  </conditionalFormatting>
  <conditionalFormatting sqref="F23">
    <cfRule type="expression" dxfId="22" priority="62" stopIfTrue="1">
      <formula>$F$23-$H$23=1</formula>
    </cfRule>
  </conditionalFormatting>
  <conditionalFormatting sqref="F24">
    <cfRule type="expression" dxfId="21" priority="7" stopIfTrue="1">
      <formula>$F$24-$H$24=1</formula>
    </cfRule>
  </conditionalFormatting>
  <conditionalFormatting sqref="F25">
    <cfRule type="expression" dxfId="20" priority="6" stopIfTrue="1">
      <formula>$F$25-$H$25=1</formula>
    </cfRule>
  </conditionalFormatting>
  <conditionalFormatting sqref="F26">
    <cfRule type="expression" dxfId="19" priority="5" stopIfTrue="1">
      <formula>$F$26-$H$26=1</formula>
    </cfRule>
  </conditionalFormatting>
  <conditionalFormatting sqref="F27">
    <cfRule type="expression" dxfId="18" priority="4" stopIfTrue="1">
      <formula>$F$27-$H$27=1</formula>
    </cfRule>
  </conditionalFormatting>
  <conditionalFormatting sqref="F28">
    <cfRule type="expression" dxfId="17" priority="3" stopIfTrue="1">
      <formula>$F$28-$H$28=1</formula>
    </cfRule>
  </conditionalFormatting>
  <conditionalFormatting sqref="F29">
    <cfRule type="expression" dxfId="16" priority="96" stopIfTrue="1">
      <formula>$F$29-$H$29=1</formula>
    </cfRule>
  </conditionalFormatting>
  <conditionalFormatting sqref="F30">
    <cfRule type="expression" dxfId="15" priority="47" stopIfTrue="1">
      <formula>$F$30-$H$30=1</formula>
    </cfRule>
  </conditionalFormatting>
  <conditionalFormatting sqref="F31">
    <cfRule type="expression" dxfId="14" priority="89" stopIfTrue="1">
      <formula>$F$31-$H$31=1</formula>
    </cfRule>
  </conditionalFormatting>
  <conditionalFormatting sqref="F32">
    <cfRule type="expression" dxfId="13" priority="90" stopIfTrue="1">
      <formula>$F$32-$H$32=1</formula>
    </cfRule>
  </conditionalFormatting>
  <conditionalFormatting sqref="G30">
    <cfRule type="expression" dxfId="12" priority="48" stopIfTrue="1">
      <formula>$G$30-$I$30=1</formula>
    </cfRule>
  </conditionalFormatting>
  <conditionalFormatting sqref="G49">
    <cfRule type="expression" dxfId="11" priority="18" stopIfTrue="1">
      <formula>$G$47-$E$49=1</formula>
    </cfRule>
  </conditionalFormatting>
  <conditionalFormatting sqref="G50">
    <cfRule type="expression" dxfId="10" priority="17" stopIfTrue="1">
      <formula>$G$47-$E$50=1</formula>
    </cfRule>
  </conditionalFormatting>
  <conditionalFormatting sqref="G51">
    <cfRule type="expression" dxfId="7" priority="14" stopIfTrue="1">
      <formula>$G$47-$E$51=1</formula>
    </cfRule>
  </conditionalFormatting>
  <conditionalFormatting sqref="G48:H48">
    <cfRule type="expression" dxfId="6" priority="19" stopIfTrue="1">
      <formula>$G$47-$E$48=1</formula>
    </cfRule>
  </conditionalFormatting>
  <conditionalFormatting sqref="H19:H28">
    <cfRule type="cellIs" dxfId="5" priority="31" stopIfTrue="1" operator="equal">
      <formula>6</formula>
    </cfRule>
  </conditionalFormatting>
  <conditionalFormatting sqref="H76 H78 H80 H82 H84">
    <cfRule type="expression" dxfId="4" priority="134" stopIfTrue="1">
      <formula>OR($B75-$D75=0,NOT(K75))</formula>
    </cfRule>
  </conditionalFormatting>
  <conditionalFormatting sqref="I19:I28">
    <cfRule type="cellIs" dxfId="3" priority="65" stopIfTrue="1" operator="equal">
      <formula>11</formula>
    </cfRule>
  </conditionalFormatting>
  <conditionalFormatting sqref="I30:I32">
    <cfRule type="cellIs" dxfId="2" priority="46" stopIfTrue="1" operator="equal">
      <formula>11</formula>
    </cfRule>
  </conditionalFormatting>
  <conditionalFormatting sqref="J31 J19:J28">
    <cfRule type="cellIs" dxfId="1" priority="64" stopIfTrue="1" operator="equal">
      <formula>15</formula>
    </cfRule>
  </conditionalFormatting>
  <conditionalFormatting sqref="F33:F36">
    <cfRule type="expression" dxfId="0" priority="136" stopIfTrue="1">
      <formula>#REF!-#REF!=1</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8" r:id="rId5" name="Drop Down 50">
              <controlPr locked="0" defaultSize="0" autoLine="0" autoPict="0">
                <anchor moveWithCells="1">
                  <from>
                    <xdr:col>1</xdr:col>
                    <xdr:colOff>28575</xdr:colOff>
                    <xdr:row>44</xdr:row>
                    <xdr:rowOff>28575</xdr:rowOff>
                  </from>
                  <to>
                    <xdr:col>7</xdr:col>
                    <xdr:colOff>252413</xdr:colOff>
                    <xdr:row>44</xdr:row>
                    <xdr:rowOff>228600</xdr:rowOff>
                  </to>
                </anchor>
              </controlPr>
            </control>
          </mc:Choice>
        </mc:AlternateContent>
        <mc:AlternateContent xmlns:mc="http://schemas.openxmlformats.org/markup-compatibility/2006">
          <mc:Choice Requires="x14">
            <control shapeId="2099" r:id="rId6" name="Drop Down 51">
              <controlPr locked="0" defaultSize="0" autoLine="0" autoPict="0">
                <anchor moveWithCells="1">
                  <from>
                    <xdr:col>1</xdr:col>
                    <xdr:colOff>28575</xdr:colOff>
                    <xdr:row>38</xdr:row>
                    <xdr:rowOff>9525</xdr:rowOff>
                  </from>
                  <to>
                    <xdr:col>7</xdr:col>
                    <xdr:colOff>252413</xdr:colOff>
                    <xdr:row>38</xdr:row>
                    <xdr:rowOff>228600</xdr:rowOff>
                  </to>
                </anchor>
              </controlPr>
            </control>
          </mc:Choice>
        </mc:AlternateContent>
        <mc:AlternateContent xmlns:mc="http://schemas.openxmlformats.org/markup-compatibility/2006">
          <mc:Choice Requires="x14">
            <control shapeId="2100" r:id="rId7" name="Drop Down 52">
              <controlPr locked="0" defaultSize="0" autoLine="0" autoPict="0">
                <anchor moveWithCells="1">
                  <from>
                    <xdr:col>1</xdr:col>
                    <xdr:colOff>23813</xdr:colOff>
                    <xdr:row>62</xdr:row>
                    <xdr:rowOff>23813</xdr:rowOff>
                  </from>
                  <to>
                    <xdr:col>7</xdr:col>
                    <xdr:colOff>252413</xdr:colOff>
                    <xdr:row>62</xdr:row>
                    <xdr:rowOff>219075</xdr:rowOff>
                  </to>
                </anchor>
              </controlPr>
            </control>
          </mc:Choice>
        </mc:AlternateContent>
        <mc:AlternateContent xmlns:mc="http://schemas.openxmlformats.org/markup-compatibility/2006">
          <mc:Choice Requires="x14">
            <control shapeId="2119" r:id="rId8" name="Drop Down 71">
              <controlPr locked="0" defaultSize="0" autoLine="0" autoPict="0">
                <anchor moveWithCells="1">
                  <from>
                    <xdr:col>6</xdr:col>
                    <xdr:colOff>28575</xdr:colOff>
                    <xdr:row>14</xdr:row>
                    <xdr:rowOff>176213</xdr:rowOff>
                  </from>
                  <to>
                    <xdr:col>7</xdr:col>
                    <xdr:colOff>0</xdr:colOff>
                    <xdr:row>15</xdr:row>
                    <xdr:rowOff>0</xdr:rowOff>
                  </to>
                </anchor>
              </controlPr>
            </control>
          </mc:Choice>
        </mc:AlternateContent>
        <mc:AlternateContent xmlns:mc="http://schemas.openxmlformats.org/markup-compatibility/2006">
          <mc:Choice Requires="x14">
            <control shapeId="2122" r:id="rId9" name="Drop Down 74">
              <controlPr locked="0" defaultSize="0" autoLine="0" autoPict="0">
                <anchor moveWithCells="1">
                  <from>
                    <xdr:col>1</xdr:col>
                    <xdr:colOff>23813</xdr:colOff>
                    <xdr:row>63</xdr:row>
                    <xdr:rowOff>28575</xdr:rowOff>
                  </from>
                  <to>
                    <xdr:col>7</xdr:col>
                    <xdr:colOff>252413</xdr:colOff>
                    <xdr:row>63</xdr:row>
                    <xdr:rowOff>228600</xdr:rowOff>
                  </to>
                </anchor>
              </controlPr>
            </control>
          </mc:Choice>
        </mc:AlternateContent>
        <mc:AlternateContent xmlns:mc="http://schemas.openxmlformats.org/markup-compatibility/2006">
          <mc:Choice Requires="x14">
            <control shapeId="2123" r:id="rId10" name="Drop Down 75">
              <controlPr locked="0" defaultSize="0" autoLine="0" autoPict="0">
                <anchor moveWithCells="1">
                  <from>
                    <xdr:col>1</xdr:col>
                    <xdr:colOff>9525</xdr:colOff>
                    <xdr:row>72</xdr:row>
                    <xdr:rowOff>23813</xdr:rowOff>
                  </from>
                  <to>
                    <xdr:col>2</xdr:col>
                    <xdr:colOff>138113</xdr:colOff>
                    <xdr:row>73</xdr:row>
                    <xdr:rowOff>0</xdr:rowOff>
                  </to>
                </anchor>
              </controlPr>
            </control>
          </mc:Choice>
        </mc:AlternateContent>
        <mc:AlternateContent xmlns:mc="http://schemas.openxmlformats.org/markup-compatibility/2006">
          <mc:Choice Requires="x14">
            <control shapeId="2124" r:id="rId11" name="Drop Down 76">
              <controlPr locked="0" defaultSize="0" autoLine="0" autoPict="0">
                <anchor moveWithCells="1">
                  <from>
                    <xdr:col>1</xdr:col>
                    <xdr:colOff>28575</xdr:colOff>
                    <xdr:row>74</xdr:row>
                    <xdr:rowOff>23813</xdr:rowOff>
                  </from>
                  <to>
                    <xdr:col>5</xdr:col>
                    <xdr:colOff>1000125</xdr:colOff>
                    <xdr:row>75</xdr:row>
                    <xdr:rowOff>0</xdr:rowOff>
                  </to>
                </anchor>
              </controlPr>
            </control>
          </mc:Choice>
        </mc:AlternateContent>
        <mc:AlternateContent xmlns:mc="http://schemas.openxmlformats.org/markup-compatibility/2006">
          <mc:Choice Requires="x14">
            <control shapeId="2125" r:id="rId12" name="Drop Down 77">
              <controlPr locked="0" defaultSize="0" autoLine="0" autoPict="0">
                <anchor moveWithCells="1">
                  <from>
                    <xdr:col>1</xdr:col>
                    <xdr:colOff>28575</xdr:colOff>
                    <xdr:row>76</xdr:row>
                    <xdr:rowOff>23813</xdr:rowOff>
                  </from>
                  <to>
                    <xdr:col>5</xdr:col>
                    <xdr:colOff>1000125</xdr:colOff>
                    <xdr:row>77</xdr:row>
                    <xdr:rowOff>0</xdr:rowOff>
                  </to>
                </anchor>
              </controlPr>
            </control>
          </mc:Choice>
        </mc:AlternateContent>
        <mc:AlternateContent xmlns:mc="http://schemas.openxmlformats.org/markup-compatibility/2006">
          <mc:Choice Requires="x14">
            <control shapeId="2127" r:id="rId13" name="Drop Down 79">
              <controlPr locked="0" defaultSize="0" autoLine="0" autoPict="0">
                <anchor moveWithCells="1">
                  <from>
                    <xdr:col>1</xdr:col>
                    <xdr:colOff>28575</xdr:colOff>
                    <xdr:row>78</xdr:row>
                    <xdr:rowOff>23813</xdr:rowOff>
                  </from>
                  <to>
                    <xdr:col>5</xdr:col>
                    <xdr:colOff>1000125</xdr:colOff>
                    <xdr:row>79</xdr:row>
                    <xdr:rowOff>0</xdr:rowOff>
                  </to>
                </anchor>
              </controlPr>
            </control>
          </mc:Choice>
        </mc:AlternateContent>
        <mc:AlternateContent xmlns:mc="http://schemas.openxmlformats.org/markup-compatibility/2006">
          <mc:Choice Requires="x14">
            <control shapeId="2128" r:id="rId14" name="Drop Down 80">
              <controlPr locked="0" defaultSize="0" autoLine="0" autoPict="0">
                <anchor moveWithCells="1">
                  <from>
                    <xdr:col>1</xdr:col>
                    <xdr:colOff>28575</xdr:colOff>
                    <xdr:row>80</xdr:row>
                    <xdr:rowOff>9525</xdr:rowOff>
                  </from>
                  <to>
                    <xdr:col>5</xdr:col>
                    <xdr:colOff>1000125</xdr:colOff>
                    <xdr:row>81</xdr:row>
                    <xdr:rowOff>0</xdr:rowOff>
                  </to>
                </anchor>
              </controlPr>
            </control>
          </mc:Choice>
        </mc:AlternateContent>
        <mc:AlternateContent xmlns:mc="http://schemas.openxmlformats.org/markup-compatibility/2006">
          <mc:Choice Requires="x14">
            <control shapeId="2129" r:id="rId15" name="Drop Down 81">
              <controlPr locked="0" defaultSize="0" autoLine="0" autoPict="0">
                <anchor moveWithCells="1">
                  <from>
                    <xdr:col>1</xdr:col>
                    <xdr:colOff>28575</xdr:colOff>
                    <xdr:row>82</xdr:row>
                    <xdr:rowOff>9525</xdr:rowOff>
                  </from>
                  <to>
                    <xdr:col>5</xdr:col>
                    <xdr:colOff>1000125</xdr:colOff>
                    <xdr:row>83</xdr:row>
                    <xdr:rowOff>0</xdr:rowOff>
                  </to>
                </anchor>
              </controlPr>
            </control>
          </mc:Choice>
        </mc:AlternateContent>
        <mc:AlternateContent xmlns:mc="http://schemas.openxmlformats.org/markup-compatibility/2006">
          <mc:Choice Requires="x14">
            <control shapeId="2130" r:id="rId16" name="Drop Down 82">
              <controlPr locked="0" defaultSize="0" autoLine="0" autoPict="0">
                <anchor moveWithCells="1">
                  <from>
                    <xdr:col>1</xdr:col>
                    <xdr:colOff>28575</xdr:colOff>
                    <xdr:row>52</xdr:row>
                    <xdr:rowOff>23813</xdr:rowOff>
                  </from>
                  <to>
                    <xdr:col>7</xdr:col>
                    <xdr:colOff>252413</xdr:colOff>
                    <xdr:row>52</xdr:row>
                    <xdr:rowOff>219075</xdr:rowOff>
                  </to>
                </anchor>
              </controlPr>
            </control>
          </mc:Choice>
        </mc:AlternateContent>
        <mc:AlternateContent xmlns:mc="http://schemas.openxmlformats.org/markup-compatibility/2006">
          <mc:Choice Requires="x14">
            <control shapeId="2132" r:id="rId17" name="Drop Down 84">
              <controlPr locked="0" defaultSize="0" autoLine="0" autoPict="0">
                <anchor moveWithCells="1">
                  <from>
                    <xdr:col>1</xdr:col>
                    <xdr:colOff>28575</xdr:colOff>
                    <xdr:row>65</xdr:row>
                    <xdr:rowOff>23813</xdr:rowOff>
                  </from>
                  <to>
                    <xdr:col>7</xdr:col>
                    <xdr:colOff>252413</xdr:colOff>
                    <xdr:row>65</xdr:row>
                    <xdr:rowOff>219075</xdr:rowOff>
                  </to>
                </anchor>
              </controlPr>
            </control>
          </mc:Choice>
        </mc:AlternateContent>
        <mc:AlternateContent xmlns:mc="http://schemas.openxmlformats.org/markup-compatibility/2006">
          <mc:Choice Requires="x14">
            <control shapeId="2133" r:id="rId18" name="Drop Down 85">
              <controlPr locked="0" defaultSize="0" autoLine="0" autoPict="0">
                <anchor moveWithCells="1">
                  <from>
                    <xdr:col>1</xdr:col>
                    <xdr:colOff>28575</xdr:colOff>
                    <xdr:row>47</xdr:row>
                    <xdr:rowOff>28575</xdr:rowOff>
                  </from>
                  <to>
                    <xdr:col>2</xdr:col>
                    <xdr:colOff>823913</xdr:colOff>
                    <xdr:row>48</xdr:row>
                    <xdr:rowOff>0</xdr:rowOff>
                  </to>
                </anchor>
              </controlPr>
            </control>
          </mc:Choice>
        </mc:AlternateContent>
        <mc:AlternateContent xmlns:mc="http://schemas.openxmlformats.org/markup-compatibility/2006">
          <mc:Choice Requires="x14">
            <control shapeId="2135" r:id="rId19" name="Drop Down 87">
              <controlPr locked="0" defaultSize="0" autoLine="0" autoPict="0">
                <anchor moveWithCells="1">
                  <from>
                    <xdr:col>1</xdr:col>
                    <xdr:colOff>28575</xdr:colOff>
                    <xdr:row>48</xdr:row>
                    <xdr:rowOff>23813</xdr:rowOff>
                  </from>
                  <to>
                    <xdr:col>2</xdr:col>
                    <xdr:colOff>823913</xdr:colOff>
                    <xdr:row>48</xdr:row>
                    <xdr:rowOff>228600</xdr:rowOff>
                  </to>
                </anchor>
              </controlPr>
            </control>
          </mc:Choice>
        </mc:AlternateContent>
        <mc:AlternateContent xmlns:mc="http://schemas.openxmlformats.org/markup-compatibility/2006">
          <mc:Choice Requires="x14">
            <control shapeId="2136" r:id="rId20" name="Drop Down 88">
              <controlPr locked="0" defaultSize="0" autoLine="0" autoPict="0">
                <anchor moveWithCells="1">
                  <from>
                    <xdr:col>1</xdr:col>
                    <xdr:colOff>28575</xdr:colOff>
                    <xdr:row>49</xdr:row>
                    <xdr:rowOff>23813</xdr:rowOff>
                  </from>
                  <to>
                    <xdr:col>2</xdr:col>
                    <xdr:colOff>823913</xdr:colOff>
                    <xdr:row>49</xdr:row>
                    <xdr:rowOff>228600</xdr:rowOff>
                  </to>
                </anchor>
              </controlPr>
            </control>
          </mc:Choice>
        </mc:AlternateContent>
        <mc:AlternateContent xmlns:mc="http://schemas.openxmlformats.org/markup-compatibility/2006">
          <mc:Choice Requires="x14">
            <control shapeId="2139" r:id="rId21" name="Drop Down 91">
              <controlPr locked="0" defaultSize="0" autoLine="0" autoPict="0">
                <anchor moveWithCells="1">
                  <from>
                    <xdr:col>4</xdr:col>
                    <xdr:colOff>381000</xdr:colOff>
                    <xdr:row>47</xdr:row>
                    <xdr:rowOff>28575</xdr:rowOff>
                  </from>
                  <to>
                    <xdr:col>6</xdr:col>
                    <xdr:colOff>9525</xdr:colOff>
                    <xdr:row>47</xdr:row>
                    <xdr:rowOff>228600</xdr:rowOff>
                  </to>
                </anchor>
              </controlPr>
            </control>
          </mc:Choice>
        </mc:AlternateContent>
        <mc:AlternateContent xmlns:mc="http://schemas.openxmlformats.org/markup-compatibility/2006">
          <mc:Choice Requires="x14">
            <control shapeId="2140" r:id="rId22" name="Drop Down 92">
              <controlPr locked="0" defaultSize="0" autoLine="0" autoPict="0">
                <anchor moveWithCells="1">
                  <from>
                    <xdr:col>4</xdr:col>
                    <xdr:colOff>371475</xdr:colOff>
                    <xdr:row>48</xdr:row>
                    <xdr:rowOff>23813</xdr:rowOff>
                  </from>
                  <to>
                    <xdr:col>6</xdr:col>
                    <xdr:colOff>0</xdr:colOff>
                    <xdr:row>48</xdr:row>
                    <xdr:rowOff>228600</xdr:rowOff>
                  </to>
                </anchor>
              </controlPr>
            </control>
          </mc:Choice>
        </mc:AlternateContent>
        <mc:AlternateContent xmlns:mc="http://schemas.openxmlformats.org/markup-compatibility/2006">
          <mc:Choice Requires="x14">
            <control shapeId="2141" r:id="rId23" name="Drop Down 93">
              <controlPr locked="0" defaultSize="0" autoLine="0" autoPict="0">
                <anchor moveWithCells="1">
                  <from>
                    <xdr:col>4</xdr:col>
                    <xdr:colOff>371475</xdr:colOff>
                    <xdr:row>49</xdr:row>
                    <xdr:rowOff>23813</xdr:rowOff>
                  </from>
                  <to>
                    <xdr:col>6</xdr:col>
                    <xdr:colOff>0</xdr:colOff>
                    <xdr:row>49</xdr:row>
                    <xdr:rowOff>228600</xdr:rowOff>
                  </to>
                </anchor>
              </controlPr>
            </control>
          </mc:Choice>
        </mc:AlternateContent>
        <mc:AlternateContent xmlns:mc="http://schemas.openxmlformats.org/markup-compatibility/2006">
          <mc:Choice Requires="x14">
            <control shapeId="2144" r:id="rId24" name="Drop Down 96">
              <controlPr locked="0" defaultSize="0" autoLine="0" autoPict="0">
                <anchor moveWithCells="1">
                  <from>
                    <xdr:col>4</xdr:col>
                    <xdr:colOff>371475</xdr:colOff>
                    <xdr:row>50</xdr:row>
                    <xdr:rowOff>28575</xdr:rowOff>
                  </from>
                  <to>
                    <xdr:col>6</xdr:col>
                    <xdr:colOff>0</xdr:colOff>
                    <xdr:row>51</xdr:row>
                    <xdr:rowOff>0</xdr:rowOff>
                  </to>
                </anchor>
              </controlPr>
            </control>
          </mc:Choice>
        </mc:AlternateContent>
        <mc:AlternateContent xmlns:mc="http://schemas.openxmlformats.org/markup-compatibility/2006">
          <mc:Choice Requires="x14">
            <control shapeId="2147" r:id="rId25" name="Drop Down 99">
              <controlPr locked="0" defaultSize="0" autoLine="0" autoPict="0">
                <anchor moveWithCells="1">
                  <from>
                    <xdr:col>0</xdr:col>
                    <xdr:colOff>1524000</xdr:colOff>
                    <xdr:row>50</xdr:row>
                    <xdr:rowOff>23813</xdr:rowOff>
                  </from>
                  <to>
                    <xdr:col>0</xdr:col>
                    <xdr:colOff>2638425</xdr:colOff>
                    <xdr:row>51</xdr:row>
                    <xdr:rowOff>0</xdr:rowOff>
                  </to>
                </anchor>
              </controlPr>
            </control>
          </mc:Choice>
        </mc:AlternateContent>
        <mc:AlternateContent xmlns:mc="http://schemas.openxmlformats.org/markup-compatibility/2006">
          <mc:Choice Requires="x14">
            <control shapeId="2150" r:id="rId26" name="Drop Down 102">
              <controlPr locked="0" defaultSize="0" autoLine="0" autoPict="0">
                <anchor moveWithCells="1">
                  <from>
                    <xdr:col>1</xdr:col>
                    <xdr:colOff>28575</xdr:colOff>
                    <xdr:row>40</xdr:row>
                    <xdr:rowOff>9525</xdr:rowOff>
                  </from>
                  <to>
                    <xdr:col>7</xdr:col>
                    <xdr:colOff>252413</xdr:colOff>
                    <xdr:row>40</xdr:row>
                    <xdr:rowOff>228600</xdr:rowOff>
                  </to>
                </anchor>
              </controlPr>
            </control>
          </mc:Choice>
        </mc:AlternateContent>
        <mc:AlternateContent xmlns:mc="http://schemas.openxmlformats.org/markup-compatibility/2006">
          <mc:Choice Requires="x14">
            <control shapeId="2151" r:id="rId27" name="Drop Down 103">
              <controlPr locked="0" defaultSize="0" autoLine="0" autoPict="0">
                <anchor moveWithCells="1">
                  <from>
                    <xdr:col>1</xdr:col>
                    <xdr:colOff>28575</xdr:colOff>
                    <xdr:row>42</xdr:row>
                    <xdr:rowOff>0</xdr:rowOff>
                  </from>
                  <to>
                    <xdr:col>7</xdr:col>
                    <xdr:colOff>252413</xdr:colOff>
                    <xdr:row>42</xdr:row>
                    <xdr:rowOff>219075</xdr:rowOff>
                  </to>
                </anchor>
              </controlPr>
            </control>
          </mc:Choice>
        </mc:AlternateContent>
        <mc:AlternateContent xmlns:mc="http://schemas.openxmlformats.org/markup-compatibility/2006">
          <mc:Choice Requires="x14">
            <control shapeId="2152" r:id="rId28" name="Drop Down 104">
              <controlPr locked="0" defaultSize="0" autoLine="0" autoPict="0">
                <anchor moveWithCells="1">
                  <from>
                    <xdr:col>1</xdr:col>
                    <xdr:colOff>28575</xdr:colOff>
                    <xdr:row>42</xdr:row>
                    <xdr:rowOff>0</xdr:rowOff>
                  </from>
                  <to>
                    <xdr:col>7</xdr:col>
                    <xdr:colOff>252413</xdr:colOff>
                    <xdr:row>42</xdr:row>
                    <xdr:rowOff>219075</xdr:rowOff>
                  </to>
                </anchor>
              </controlPr>
            </control>
          </mc:Choice>
        </mc:AlternateContent>
        <mc:AlternateContent xmlns:mc="http://schemas.openxmlformats.org/markup-compatibility/2006">
          <mc:Choice Requires="x14">
            <control shapeId="2153" r:id="rId29" name="Drop Down 105">
              <controlPr locked="0" defaultSize="0" autoLine="0" autoPict="0">
                <anchor moveWithCells="1">
                  <from>
                    <xdr:col>1</xdr:col>
                    <xdr:colOff>28575</xdr:colOff>
                    <xdr:row>42</xdr:row>
                    <xdr:rowOff>0</xdr:rowOff>
                  </from>
                  <to>
                    <xdr:col>7</xdr:col>
                    <xdr:colOff>252413</xdr:colOff>
                    <xdr:row>42</xdr:row>
                    <xdr:rowOff>219075</xdr:rowOff>
                  </to>
                </anchor>
              </controlPr>
            </control>
          </mc:Choice>
        </mc:AlternateContent>
        <mc:AlternateContent xmlns:mc="http://schemas.openxmlformats.org/markup-compatibility/2006">
          <mc:Choice Requires="x14">
            <control shapeId="2165" r:id="rId30" name="Drop Down 117">
              <controlPr locked="0" defaultSize="0" autoLine="0" autoPict="0">
                <anchor moveWithCells="1">
                  <from>
                    <xdr:col>1</xdr:col>
                    <xdr:colOff>28575</xdr:colOff>
                    <xdr:row>56</xdr:row>
                    <xdr:rowOff>28575</xdr:rowOff>
                  </from>
                  <to>
                    <xdr:col>7</xdr:col>
                    <xdr:colOff>276225</xdr:colOff>
                    <xdr:row>57</xdr:row>
                    <xdr:rowOff>0</xdr:rowOff>
                  </to>
                </anchor>
              </controlPr>
            </control>
          </mc:Choice>
        </mc:AlternateContent>
        <mc:AlternateContent xmlns:mc="http://schemas.openxmlformats.org/markup-compatibility/2006">
          <mc:Choice Requires="x14">
            <control shapeId="2166" r:id="rId31" name="Drop Down 118">
              <controlPr locked="0" defaultSize="0" autoLine="0" autoPict="0">
                <anchor moveWithCells="1">
                  <from>
                    <xdr:col>1</xdr:col>
                    <xdr:colOff>28575</xdr:colOff>
                    <xdr:row>58</xdr:row>
                    <xdr:rowOff>28575</xdr:rowOff>
                  </from>
                  <to>
                    <xdr:col>7</xdr:col>
                    <xdr:colOff>276225</xdr:colOff>
                    <xdr:row>59</xdr:row>
                    <xdr:rowOff>0</xdr:rowOff>
                  </to>
                </anchor>
              </controlPr>
            </control>
          </mc:Choice>
        </mc:AlternateContent>
        <mc:AlternateContent xmlns:mc="http://schemas.openxmlformats.org/markup-compatibility/2006">
          <mc:Choice Requires="x14">
            <control shapeId="2167" r:id="rId32" name="Drop Down 119">
              <controlPr locked="0" defaultSize="0" autoLine="0" autoPict="0">
                <anchor moveWithCells="1">
                  <from>
                    <xdr:col>1</xdr:col>
                    <xdr:colOff>28575</xdr:colOff>
                    <xdr:row>60</xdr:row>
                    <xdr:rowOff>28575</xdr:rowOff>
                  </from>
                  <to>
                    <xdr:col>7</xdr:col>
                    <xdr:colOff>276225</xdr:colOff>
                    <xdr:row>61</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20</v>
      </c>
      <c r="H1" s="75">
        <f>COUNTA(A2:G38)</f>
        <v>0</v>
      </c>
    </row>
    <row r="2" spans="1:8" x14ac:dyDescent="0.45">
      <c r="A2" s="178"/>
      <c r="B2" s="178"/>
      <c r="C2" s="178"/>
      <c r="D2" s="178"/>
      <c r="E2" s="178"/>
      <c r="F2" s="178"/>
      <c r="G2" s="178"/>
    </row>
    <row r="3" spans="1:8" x14ac:dyDescent="0.45">
      <c r="A3" s="178"/>
      <c r="B3" s="178"/>
      <c r="C3" s="178"/>
      <c r="D3" s="178"/>
      <c r="E3" s="178"/>
      <c r="F3" s="178"/>
      <c r="G3" s="178"/>
    </row>
    <row r="4" spans="1:8" x14ac:dyDescent="0.45">
      <c r="A4" s="178"/>
      <c r="B4" s="178"/>
      <c r="C4" s="178"/>
      <c r="D4" s="178"/>
      <c r="E4" s="178"/>
      <c r="F4" s="178"/>
      <c r="G4" s="178"/>
    </row>
    <row r="5" spans="1:8" x14ac:dyDescent="0.45">
      <c r="A5" s="178"/>
      <c r="B5" s="178"/>
      <c r="C5" s="178"/>
      <c r="D5" s="178"/>
      <c r="E5" s="178"/>
      <c r="F5" s="178"/>
      <c r="G5" s="178"/>
    </row>
    <row r="6" spans="1:8" x14ac:dyDescent="0.45">
      <c r="A6" s="178"/>
      <c r="B6" s="178"/>
      <c r="C6" s="178"/>
      <c r="D6" s="178"/>
      <c r="E6" s="178"/>
      <c r="F6" s="178"/>
      <c r="G6" s="178"/>
    </row>
    <row r="7" spans="1:8" x14ac:dyDescent="0.45">
      <c r="A7" s="178"/>
      <c r="B7" s="178"/>
      <c r="C7" s="178"/>
      <c r="D7" s="178"/>
      <c r="E7" s="178"/>
      <c r="F7" s="178"/>
      <c r="G7" s="178"/>
    </row>
    <row r="8" spans="1:8" x14ac:dyDescent="0.45">
      <c r="A8" s="178"/>
      <c r="B8" s="178"/>
      <c r="C8" s="178"/>
      <c r="D8" s="178"/>
      <c r="E8" s="178"/>
      <c r="F8" s="178"/>
      <c r="G8" s="178"/>
    </row>
    <row r="9" spans="1:8" x14ac:dyDescent="0.45">
      <c r="A9" s="178"/>
      <c r="B9" s="178"/>
      <c r="C9" s="178"/>
      <c r="D9" s="178"/>
      <c r="E9" s="178"/>
      <c r="F9" s="178"/>
      <c r="G9" s="178"/>
    </row>
    <row r="10" spans="1:8" x14ac:dyDescent="0.45">
      <c r="A10" s="178"/>
      <c r="B10" s="178"/>
      <c r="C10" s="178"/>
      <c r="D10" s="178"/>
      <c r="E10" s="178"/>
      <c r="F10" s="178"/>
      <c r="G10" s="178"/>
    </row>
    <row r="11" spans="1:8" x14ac:dyDescent="0.45">
      <c r="A11" s="178"/>
      <c r="B11" s="178"/>
      <c r="C11" s="178"/>
      <c r="D11" s="178"/>
      <c r="E11" s="178"/>
      <c r="F11" s="178"/>
      <c r="G11" s="178"/>
    </row>
    <row r="12" spans="1:8" x14ac:dyDescent="0.45">
      <c r="A12" s="178"/>
      <c r="B12" s="178"/>
      <c r="C12" s="178"/>
      <c r="D12" s="178"/>
      <c r="E12" s="178"/>
      <c r="F12" s="178"/>
      <c r="G12" s="178"/>
    </row>
    <row r="13" spans="1:8" x14ac:dyDescent="0.45">
      <c r="A13" s="178"/>
      <c r="B13" s="178"/>
      <c r="C13" s="178"/>
      <c r="D13" s="178"/>
      <c r="E13" s="178"/>
      <c r="F13" s="178"/>
      <c r="G13" s="178"/>
    </row>
    <row r="14" spans="1:8" x14ac:dyDescent="0.45">
      <c r="A14" s="178"/>
      <c r="B14" s="178"/>
      <c r="C14" s="178"/>
      <c r="D14" s="178"/>
      <c r="E14" s="178"/>
      <c r="F14" s="178"/>
      <c r="G14" s="178"/>
    </row>
    <row r="15" spans="1:8" x14ac:dyDescent="0.45">
      <c r="A15" s="178"/>
      <c r="B15" s="178"/>
      <c r="C15" s="178"/>
      <c r="D15" s="178"/>
      <c r="E15" s="178"/>
      <c r="F15" s="178"/>
      <c r="G15" s="178"/>
    </row>
    <row r="16" spans="1:8" x14ac:dyDescent="0.45">
      <c r="A16" s="178"/>
      <c r="B16" s="178"/>
      <c r="C16" s="178"/>
      <c r="D16" s="178"/>
      <c r="E16" s="178"/>
      <c r="F16" s="178"/>
      <c r="G16" s="178"/>
    </row>
    <row r="17" spans="1:7" x14ac:dyDescent="0.45">
      <c r="A17" s="178"/>
      <c r="B17" s="178"/>
      <c r="C17" s="178"/>
      <c r="D17" s="178"/>
      <c r="E17" s="178"/>
      <c r="F17" s="178"/>
      <c r="G17" s="178"/>
    </row>
    <row r="18" spans="1:7" x14ac:dyDescent="0.45">
      <c r="A18" s="178"/>
      <c r="B18" s="178"/>
      <c r="C18" s="178"/>
      <c r="D18" s="178"/>
      <c r="E18" s="178"/>
      <c r="F18" s="178"/>
      <c r="G18" s="178"/>
    </row>
    <row r="19" spans="1:7" x14ac:dyDescent="0.45">
      <c r="A19" s="178"/>
      <c r="B19" s="178"/>
      <c r="C19" s="178"/>
      <c r="D19" s="178"/>
      <c r="E19" s="178"/>
      <c r="F19" s="178"/>
      <c r="G19" s="178"/>
    </row>
    <row r="20" spans="1:7" x14ac:dyDescent="0.45">
      <c r="A20" s="178"/>
      <c r="B20" s="178"/>
      <c r="C20" s="178"/>
      <c r="D20" s="178"/>
      <c r="E20" s="178"/>
      <c r="F20" s="178"/>
      <c r="G20" s="178"/>
    </row>
    <row r="21" spans="1:7" x14ac:dyDescent="0.45">
      <c r="A21" s="178"/>
      <c r="B21" s="178"/>
      <c r="C21" s="178"/>
      <c r="D21" s="178"/>
      <c r="E21" s="178"/>
      <c r="F21" s="178"/>
      <c r="G21" s="178"/>
    </row>
    <row r="22" spans="1:7" x14ac:dyDescent="0.45">
      <c r="A22" s="178"/>
      <c r="B22" s="178"/>
      <c r="C22" s="178"/>
      <c r="D22" s="178"/>
      <c r="E22" s="178"/>
      <c r="F22" s="178"/>
      <c r="G22" s="178"/>
    </row>
    <row r="23" spans="1:7" x14ac:dyDescent="0.45">
      <c r="A23" s="178"/>
      <c r="B23" s="178"/>
      <c r="C23" s="178"/>
      <c r="D23" s="178"/>
      <c r="E23" s="178"/>
      <c r="F23" s="178"/>
      <c r="G23" s="178"/>
    </row>
    <row r="24" spans="1:7" x14ac:dyDescent="0.45">
      <c r="A24" s="178"/>
      <c r="B24" s="178"/>
      <c r="C24" s="178"/>
      <c r="D24" s="178"/>
      <c r="E24" s="178"/>
      <c r="F24" s="178"/>
      <c r="G24" s="178"/>
    </row>
    <row r="25" spans="1:7" x14ac:dyDescent="0.45">
      <c r="A25" s="178"/>
      <c r="B25" s="178"/>
      <c r="C25" s="178"/>
      <c r="D25" s="178"/>
      <c r="E25" s="178"/>
      <c r="F25" s="178"/>
      <c r="G25" s="178"/>
    </row>
    <row r="26" spans="1:7" x14ac:dyDescent="0.45">
      <c r="A26" s="178"/>
      <c r="B26" s="178"/>
      <c r="C26" s="178"/>
      <c r="D26" s="178"/>
      <c r="E26" s="178"/>
      <c r="F26" s="178"/>
      <c r="G26" s="178"/>
    </row>
    <row r="27" spans="1:7" x14ac:dyDescent="0.45">
      <c r="A27" s="178"/>
      <c r="B27" s="178"/>
      <c r="C27" s="178"/>
      <c r="D27" s="178"/>
      <c r="E27" s="178"/>
      <c r="F27" s="178"/>
      <c r="G27" s="178"/>
    </row>
    <row r="28" spans="1:7" x14ac:dyDescent="0.45">
      <c r="A28" s="178"/>
      <c r="B28" s="178"/>
      <c r="C28" s="178"/>
      <c r="D28" s="178"/>
      <c r="E28" s="178"/>
      <c r="F28" s="178"/>
      <c r="G28" s="178"/>
    </row>
    <row r="29" spans="1:7" x14ac:dyDescent="0.45">
      <c r="A29" s="178"/>
      <c r="B29" s="178"/>
      <c r="C29" s="178"/>
      <c r="D29" s="178"/>
      <c r="E29" s="178"/>
      <c r="F29" s="178"/>
      <c r="G29" s="178"/>
    </row>
    <row r="30" spans="1:7" x14ac:dyDescent="0.45">
      <c r="A30" s="178"/>
      <c r="B30" s="178"/>
      <c r="C30" s="178"/>
      <c r="D30" s="178"/>
      <c r="E30" s="178"/>
      <c r="F30" s="178"/>
      <c r="G30" s="178"/>
    </row>
    <row r="31" spans="1:7" x14ac:dyDescent="0.45">
      <c r="A31" s="178"/>
      <c r="B31" s="178"/>
      <c r="C31" s="178"/>
      <c r="D31" s="178"/>
      <c r="E31" s="178"/>
      <c r="F31" s="178"/>
      <c r="G31" s="178"/>
    </row>
    <row r="32" spans="1:7" x14ac:dyDescent="0.45">
      <c r="A32" s="178"/>
      <c r="B32" s="178"/>
      <c r="C32" s="178"/>
      <c r="D32" s="178"/>
      <c r="E32" s="178"/>
      <c r="F32" s="178"/>
      <c r="G32" s="178"/>
    </row>
    <row r="33" spans="1:7" x14ac:dyDescent="0.45">
      <c r="A33" s="178"/>
      <c r="B33" s="178"/>
      <c r="C33" s="178"/>
      <c r="D33" s="178"/>
      <c r="E33" s="178"/>
      <c r="F33" s="178"/>
      <c r="G33" s="178"/>
    </row>
    <row r="34" spans="1:7" x14ac:dyDescent="0.45">
      <c r="A34" s="178"/>
      <c r="B34" s="178"/>
      <c r="C34" s="178"/>
      <c r="D34" s="178"/>
      <c r="E34" s="178"/>
      <c r="F34" s="178"/>
      <c r="G34" s="178"/>
    </row>
    <row r="35" spans="1:7" x14ac:dyDescent="0.45">
      <c r="A35" s="178"/>
      <c r="B35" s="178"/>
      <c r="C35" s="178"/>
      <c r="D35" s="178"/>
      <c r="E35" s="178"/>
      <c r="F35" s="178"/>
      <c r="G35" s="178"/>
    </row>
    <row r="36" spans="1:7" x14ac:dyDescent="0.45">
      <c r="A36" s="178"/>
      <c r="B36" s="178"/>
      <c r="C36" s="178"/>
      <c r="D36" s="178"/>
      <c r="E36" s="178"/>
      <c r="F36" s="178"/>
      <c r="G36" s="178"/>
    </row>
    <row r="37" spans="1:7" x14ac:dyDescent="0.45">
      <c r="A37" s="178"/>
      <c r="B37" s="178"/>
      <c r="C37" s="178"/>
      <c r="D37" s="178"/>
      <c r="E37" s="178"/>
      <c r="F37" s="178"/>
      <c r="G37" s="178"/>
    </row>
    <row r="38" spans="1:7" x14ac:dyDescent="0.45">
      <c r="A38" s="178"/>
      <c r="B38" s="178"/>
      <c r="C38" s="178"/>
      <c r="D38" s="178"/>
      <c r="E38" s="178"/>
      <c r="F38" s="178"/>
      <c r="G38" s="178"/>
    </row>
  </sheetData>
  <sheetProtection algorithmName="SHA-512" hashValue="01QWbF9GG8ax6e8rPvO5Za2+6rz3eScNe+jAYHVpM3mLo3t1qvfsbMnoe23cPwoWVoTs6tQPzPpcpYrWcKbiWQ==" saltValue="w8V/rbr2r3RNt/ZF3mzlNg=="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4:G24"/>
    <mergeCell ref="A25:G25"/>
    <mergeCell ref="A18:G18"/>
    <mergeCell ref="A19:G19"/>
    <mergeCell ref="A20:G20"/>
    <mergeCell ref="A21:G21"/>
    <mergeCell ref="A22:G22"/>
    <mergeCell ref="A23:G23"/>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0720-BDBE-48CD-9860-27D8EE879B02}">
  <dimension ref="A1:C7"/>
  <sheetViews>
    <sheetView workbookViewId="0">
      <selection activeCell="A2" sqref="A2:G2"/>
    </sheetView>
  </sheetViews>
  <sheetFormatPr baseColWidth="10" defaultColWidth="11.42578125" defaultRowHeight="15.4" x14ac:dyDescent="0.45"/>
  <cols>
    <col min="1" max="1" width="13.140625" style="101" customWidth="1"/>
    <col min="2" max="2" width="62.85546875" style="101" customWidth="1"/>
    <col min="3" max="256" width="11.42578125" style="101"/>
    <col min="257" max="257" width="13.140625" style="101" customWidth="1"/>
    <col min="258" max="258" width="62.85546875" style="101" customWidth="1"/>
    <col min="259" max="512" width="11.42578125" style="101"/>
    <col min="513" max="513" width="13.140625" style="101" customWidth="1"/>
    <col min="514" max="514" width="62.85546875" style="101" customWidth="1"/>
    <col min="515" max="768" width="11.42578125" style="101"/>
    <col min="769" max="769" width="13.140625" style="101" customWidth="1"/>
    <col min="770" max="770" width="62.85546875" style="101" customWidth="1"/>
    <col min="771" max="1024" width="11.42578125" style="101"/>
    <col min="1025" max="1025" width="13.140625" style="101" customWidth="1"/>
    <col min="1026" max="1026" width="62.85546875" style="101" customWidth="1"/>
    <col min="1027" max="1280" width="11.42578125" style="101"/>
    <col min="1281" max="1281" width="13.140625" style="101" customWidth="1"/>
    <col min="1282" max="1282" width="62.85546875" style="101" customWidth="1"/>
    <col min="1283" max="1536" width="11.42578125" style="101"/>
    <col min="1537" max="1537" width="13.140625" style="101" customWidth="1"/>
    <col min="1538" max="1538" width="62.85546875" style="101" customWidth="1"/>
    <col min="1539" max="1792" width="11.42578125" style="101"/>
    <col min="1793" max="1793" width="13.140625" style="101" customWidth="1"/>
    <col min="1794" max="1794" width="62.85546875" style="101" customWidth="1"/>
    <col min="1795" max="2048" width="11.42578125" style="101"/>
    <col min="2049" max="2049" width="13.140625" style="101" customWidth="1"/>
    <col min="2050" max="2050" width="62.85546875" style="101" customWidth="1"/>
    <col min="2051" max="2304" width="11.42578125" style="101"/>
    <col min="2305" max="2305" width="13.140625" style="101" customWidth="1"/>
    <col min="2306" max="2306" width="62.85546875" style="101" customWidth="1"/>
    <col min="2307" max="2560" width="11.42578125" style="101"/>
    <col min="2561" max="2561" width="13.140625" style="101" customWidth="1"/>
    <col min="2562" max="2562" width="62.85546875" style="101" customWidth="1"/>
    <col min="2563" max="2816" width="11.42578125" style="101"/>
    <col min="2817" max="2817" width="13.140625" style="101" customWidth="1"/>
    <col min="2818" max="2818" width="62.85546875" style="101" customWidth="1"/>
    <col min="2819" max="3072" width="11.42578125" style="101"/>
    <col min="3073" max="3073" width="13.140625" style="101" customWidth="1"/>
    <col min="3074" max="3074" width="62.85546875" style="101" customWidth="1"/>
    <col min="3075" max="3328" width="11.42578125" style="101"/>
    <col min="3329" max="3329" width="13.140625" style="101" customWidth="1"/>
    <col min="3330" max="3330" width="62.85546875" style="101" customWidth="1"/>
    <col min="3331" max="3584" width="11.42578125" style="101"/>
    <col min="3585" max="3585" width="13.140625" style="101" customWidth="1"/>
    <col min="3586" max="3586" width="62.85546875" style="101" customWidth="1"/>
    <col min="3587" max="3840" width="11.42578125" style="101"/>
    <col min="3841" max="3841" width="13.140625" style="101" customWidth="1"/>
    <col min="3842" max="3842" width="62.85546875" style="101" customWidth="1"/>
    <col min="3843" max="4096" width="11.42578125" style="101"/>
    <col min="4097" max="4097" width="13.140625" style="101" customWidth="1"/>
    <col min="4098" max="4098" width="62.85546875" style="101" customWidth="1"/>
    <col min="4099" max="4352" width="11.42578125" style="101"/>
    <col min="4353" max="4353" width="13.140625" style="101" customWidth="1"/>
    <col min="4354" max="4354" width="62.85546875" style="101" customWidth="1"/>
    <col min="4355" max="4608" width="11.42578125" style="101"/>
    <col min="4609" max="4609" width="13.140625" style="101" customWidth="1"/>
    <col min="4610" max="4610" width="62.85546875" style="101" customWidth="1"/>
    <col min="4611" max="4864" width="11.42578125" style="101"/>
    <col min="4865" max="4865" width="13.140625" style="101" customWidth="1"/>
    <col min="4866" max="4866" width="62.85546875" style="101" customWidth="1"/>
    <col min="4867" max="5120" width="11.42578125" style="101"/>
    <col min="5121" max="5121" width="13.140625" style="101" customWidth="1"/>
    <col min="5122" max="5122" width="62.85546875" style="101" customWidth="1"/>
    <col min="5123" max="5376" width="11.42578125" style="101"/>
    <col min="5377" max="5377" width="13.140625" style="101" customWidth="1"/>
    <col min="5378" max="5378" width="62.85546875" style="101" customWidth="1"/>
    <col min="5379" max="5632" width="11.42578125" style="101"/>
    <col min="5633" max="5633" width="13.140625" style="101" customWidth="1"/>
    <col min="5634" max="5634" width="62.85546875" style="101" customWidth="1"/>
    <col min="5635" max="5888" width="11.42578125" style="101"/>
    <col min="5889" max="5889" width="13.140625" style="101" customWidth="1"/>
    <col min="5890" max="5890" width="62.85546875" style="101" customWidth="1"/>
    <col min="5891" max="6144" width="11.42578125" style="101"/>
    <col min="6145" max="6145" width="13.140625" style="101" customWidth="1"/>
    <col min="6146" max="6146" width="62.85546875" style="101" customWidth="1"/>
    <col min="6147" max="6400" width="11.42578125" style="101"/>
    <col min="6401" max="6401" width="13.140625" style="101" customWidth="1"/>
    <col min="6402" max="6402" width="62.85546875" style="101" customWidth="1"/>
    <col min="6403" max="6656" width="11.42578125" style="101"/>
    <col min="6657" max="6657" width="13.140625" style="101" customWidth="1"/>
    <col min="6658" max="6658" width="62.85546875" style="101" customWidth="1"/>
    <col min="6659" max="6912" width="11.42578125" style="101"/>
    <col min="6913" max="6913" width="13.140625" style="101" customWidth="1"/>
    <col min="6914" max="6914" width="62.85546875" style="101" customWidth="1"/>
    <col min="6915" max="7168" width="11.42578125" style="101"/>
    <col min="7169" max="7169" width="13.140625" style="101" customWidth="1"/>
    <col min="7170" max="7170" width="62.85546875" style="101" customWidth="1"/>
    <col min="7171" max="7424" width="11.42578125" style="101"/>
    <col min="7425" max="7425" width="13.140625" style="101" customWidth="1"/>
    <col min="7426" max="7426" width="62.85546875" style="101" customWidth="1"/>
    <col min="7427" max="7680" width="11.42578125" style="101"/>
    <col min="7681" max="7681" width="13.140625" style="101" customWidth="1"/>
    <col min="7682" max="7682" width="62.85546875" style="101" customWidth="1"/>
    <col min="7683" max="7936" width="11.42578125" style="101"/>
    <col min="7937" max="7937" width="13.140625" style="101" customWidth="1"/>
    <col min="7938" max="7938" width="62.85546875" style="101" customWidth="1"/>
    <col min="7939" max="8192" width="11.42578125" style="101"/>
    <col min="8193" max="8193" width="13.140625" style="101" customWidth="1"/>
    <col min="8194" max="8194" width="62.85546875" style="101" customWidth="1"/>
    <col min="8195" max="8448" width="11.42578125" style="101"/>
    <col min="8449" max="8449" width="13.140625" style="101" customWidth="1"/>
    <col min="8450" max="8450" width="62.85546875" style="101" customWidth="1"/>
    <col min="8451" max="8704" width="11.42578125" style="101"/>
    <col min="8705" max="8705" width="13.140625" style="101" customWidth="1"/>
    <col min="8706" max="8706" width="62.85546875" style="101" customWidth="1"/>
    <col min="8707" max="8960" width="11.42578125" style="101"/>
    <col min="8961" max="8961" width="13.140625" style="101" customWidth="1"/>
    <col min="8962" max="8962" width="62.85546875" style="101" customWidth="1"/>
    <col min="8963" max="9216" width="11.42578125" style="101"/>
    <col min="9217" max="9217" width="13.140625" style="101" customWidth="1"/>
    <col min="9218" max="9218" width="62.85546875" style="101" customWidth="1"/>
    <col min="9219" max="9472" width="11.42578125" style="101"/>
    <col min="9473" max="9473" width="13.140625" style="101" customWidth="1"/>
    <col min="9474" max="9474" width="62.85546875" style="101" customWidth="1"/>
    <col min="9475" max="9728" width="11.42578125" style="101"/>
    <col min="9729" max="9729" width="13.140625" style="101" customWidth="1"/>
    <col min="9730" max="9730" width="62.85546875" style="101" customWidth="1"/>
    <col min="9731" max="9984" width="11.42578125" style="101"/>
    <col min="9985" max="9985" width="13.140625" style="101" customWidth="1"/>
    <col min="9986" max="9986" width="62.85546875" style="101" customWidth="1"/>
    <col min="9987" max="10240" width="11.42578125" style="101"/>
    <col min="10241" max="10241" width="13.140625" style="101" customWidth="1"/>
    <col min="10242" max="10242" width="62.85546875" style="101" customWidth="1"/>
    <col min="10243" max="10496" width="11.42578125" style="101"/>
    <col min="10497" max="10497" width="13.140625" style="101" customWidth="1"/>
    <col min="10498" max="10498" width="62.85546875" style="101" customWidth="1"/>
    <col min="10499" max="10752" width="11.42578125" style="101"/>
    <col min="10753" max="10753" width="13.140625" style="101" customWidth="1"/>
    <col min="10754" max="10754" width="62.85546875" style="101" customWidth="1"/>
    <col min="10755" max="11008" width="11.42578125" style="101"/>
    <col min="11009" max="11009" width="13.140625" style="101" customWidth="1"/>
    <col min="11010" max="11010" width="62.85546875" style="101" customWidth="1"/>
    <col min="11011" max="11264" width="11.42578125" style="101"/>
    <col min="11265" max="11265" width="13.140625" style="101" customWidth="1"/>
    <col min="11266" max="11266" width="62.85546875" style="101" customWidth="1"/>
    <col min="11267" max="11520" width="11.42578125" style="101"/>
    <col min="11521" max="11521" width="13.140625" style="101" customWidth="1"/>
    <col min="11522" max="11522" width="62.85546875" style="101" customWidth="1"/>
    <col min="11523" max="11776" width="11.42578125" style="101"/>
    <col min="11777" max="11777" width="13.140625" style="101" customWidth="1"/>
    <col min="11778" max="11778" width="62.85546875" style="101" customWidth="1"/>
    <col min="11779" max="12032" width="11.42578125" style="101"/>
    <col min="12033" max="12033" width="13.140625" style="101" customWidth="1"/>
    <col min="12034" max="12034" width="62.85546875" style="101" customWidth="1"/>
    <col min="12035" max="12288" width="11.42578125" style="101"/>
    <col min="12289" max="12289" width="13.140625" style="101" customWidth="1"/>
    <col min="12290" max="12290" width="62.85546875" style="101" customWidth="1"/>
    <col min="12291" max="12544" width="11.42578125" style="101"/>
    <col min="12545" max="12545" width="13.140625" style="101" customWidth="1"/>
    <col min="12546" max="12546" width="62.85546875" style="101" customWidth="1"/>
    <col min="12547" max="12800" width="11.42578125" style="101"/>
    <col min="12801" max="12801" width="13.140625" style="101" customWidth="1"/>
    <col min="12802" max="12802" width="62.85546875" style="101" customWidth="1"/>
    <col min="12803" max="13056" width="11.42578125" style="101"/>
    <col min="13057" max="13057" width="13.140625" style="101" customWidth="1"/>
    <col min="13058" max="13058" width="62.85546875" style="101" customWidth="1"/>
    <col min="13059" max="13312" width="11.42578125" style="101"/>
    <col min="13313" max="13313" width="13.140625" style="101" customWidth="1"/>
    <col min="13314" max="13314" width="62.85546875" style="101" customWidth="1"/>
    <col min="13315" max="13568" width="11.42578125" style="101"/>
    <col min="13569" max="13569" width="13.140625" style="101" customWidth="1"/>
    <col min="13570" max="13570" width="62.85546875" style="101" customWidth="1"/>
    <col min="13571" max="13824" width="11.42578125" style="101"/>
    <col min="13825" max="13825" width="13.140625" style="101" customWidth="1"/>
    <col min="13826" max="13826" width="62.85546875" style="101" customWidth="1"/>
    <col min="13827" max="14080" width="11.42578125" style="101"/>
    <col min="14081" max="14081" width="13.140625" style="101" customWidth="1"/>
    <col min="14082" max="14082" width="62.85546875" style="101" customWidth="1"/>
    <col min="14083" max="14336" width="11.42578125" style="101"/>
    <col min="14337" max="14337" width="13.140625" style="101" customWidth="1"/>
    <col min="14338" max="14338" width="62.85546875" style="101" customWidth="1"/>
    <col min="14339" max="14592" width="11.42578125" style="101"/>
    <col min="14593" max="14593" width="13.140625" style="101" customWidth="1"/>
    <col min="14594" max="14594" width="62.85546875" style="101" customWidth="1"/>
    <col min="14595" max="14848" width="11.42578125" style="101"/>
    <col min="14849" max="14849" width="13.140625" style="101" customWidth="1"/>
    <col min="14850" max="14850" width="62.85546875" style="101" customWidth="1"/>
    <col min="14851" max="15104" width="11.42578125" style="101"/>
    <col min="15105" max="15105" width="13.140625" style="101" customWidth="1"/>
    <col min="15106" max="15106" width="62.85546875" style="101" customWidth="1"/>
    <col min="15107" max="15360" width="11.42578125" style="101"/>
    <col min="15361" max="15361" width="13.140625" style="101" customWidth="1"/>
    <col min="15362" max="15362" width="62.85546875" style="101" customWidth="1"/>
    <col min="15363" max="15616" width="11.42578125" style="101"/>
    <col min="15617" max="15617" width="13.140625" style="101" customWidth="1"/>
    <col min="15618" max="15618" width="62.85546875" style="101" customWidth="1"/>
    <col min="15619" max="15872" width="11.42578125" style="101"/>
    <col min="15873" max="15873" width="13.140625" style="101" customWidth="1"/>
    <col min="15874" max="15874" width="62.85546875" style="101" customWidth="1"/>
    <col min="15875" max="16128" width="11.42578125" style="101"/>
    <col min="16129" max="16129" width="13.140625" style="101" customWidth="1"/>
    <col min="16130" max="16130" width="62.85546875" style="101" customWidth="1"/>
    <col min="16131" max="16384" width="11.42578125" style="101"/>
  </cols>
  <sheetData>
    <row r="1" spans="1:3" ht="15.75" thickBot="1" x14ac:dyDescent="0.5">
      <c r="A1" s="179" t="s">
        <v>376</v>
      </c>
      <c r="B1" s="108">
        <v>5</v>
      </c>
      <c r="C1" s="101">
        <f>MAX($A$3:$A$7)-1</f>
        <v>4</v>
      </c>
    </row>
    <row r="2" spans="1:3" ht="15.75" thickTop="1" x14ac:dyDescent="0.45">
      <c r="A2" s="103" t="s">
        <v>33</v>
      </c>
      <c r="B2" s="103" t="s">
        <v>34</v>
      </c>
      <c r="C2" s="107" t="s">
        <v>36</v>
      </c>
    </row>
    <row r="3" spans="1:3" x14ac:dyDescent="0.45">
      <c r="A3" s="105">
        <v>1</v>
      </c>
      <c r="B3" s="105" t="s">
        <v>379</v>
      </c>
      <c r="C3" s="106"/>
    </row>
    <row r="4" spans="1:3" x14ac:dyDescent="0.45">
      <c r="A4" s="105">
        <v>2</v>
      </c>
      <c r="B4" s="105" t="s">
        <v>380</v>
      </c>
    </row>
    <row r="5" spans="1:3" x14ac:dyDescent="0.45">
      <c r="A5" s="105">
        <v>3</v>
      </c>
      <c r="B5" s="180" t="s">
        <v>381</v>
      </c>
    </row>
    <row r="6" spans="1:3" x14ac:dyDescent="0.45">
      <c r="A6" s="105">
        <v>4</v>
      </c>
      <c r="B6" s="105" t="s">
        <v>181</v>
      </c>
      <c r="C6" s="106"/>
    </row>
    <row r="7" spans="1:3" x14ac:dyDescent="0.45">
      <c r="A7" s="105">
        <v>5</v>
      </c>
      <c r="B7" s="107"/>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5611B-AC55-477E-A170-B81345566F19}">
  <dimension ref="A1:C21"/>
  <sheetViews>
    <sheetView workbookViewId="0">
      <selection activeCell="A2" sqref="A2:G2"/>
    </sheetView>
  </sheetViews>
  <sheetFormatPr baseColWidth="10" defaultColWidth="11.42578125" defaultRowHeight="15.4" x14ac:dyDescent="0.45"/>
  <cols>
    <col min="1" max="1" width="13.140625" style="101" customWidth="1"/>
    <col min="2" max="2" width="55.140625" style="107" customWidth="1"/>
    <col min="3" max="16384" width="11.42578125" style="101"/>
  </cols>
  <sheetData>
    <row r="1" spans="1:3" ht="15.75" thickBot="1" x14ac:dyDescent="0.5">
      <c r="A1" s="101" t="s">
        <v>382</v>
      </c>
      <c r="B1" s="183">
        <v>19</v>
      </c>
      <c r="C1" s="101">
        <f>MAX($A$3:$A$21)-1</f>
        <v>18</v>
      </c>
    </row>
    <row r="2" spans="1:3" ht="15.75" thickTop="1" x14ac:dyDescent="0.45">
      <c r="A2" s="103" t="s">
        <v>33</v>
      </c>
      <c r="B2" s="104" t="s">
        <v>34</v>
      </c>
      <c r="C2" s="101" t="s">
        <v>35</v>
      </c>
    </row>
    <row r="3" spans="1:3" x14ac:dyDescent="0.45">
      <c r="A3" s="181">
        <v>1</v>
      </c>
      <c r="B3" s="105" t="s">
        <v>397</v>
      </c>
      <c r="C3" s="105"/>
    </row>
    <row r="4" spans="1:3" ht="27.75" x14ac:dyDescent="0.45">
      <c r="A4" s="181">
        <v>2</v>
      </c>
      <c r="B4" s="105" t="s">
        <v>396</v>
      </c>
      <c r="C4" s="105" t="s">
        <v>37</v>
      </c>
    </row>
    <row r="5" spans="1:3" x14ac:dyDescent="0.45">
      <c r="A5" s="181">
        <v>3</v>
      </c>
      <c r="B5" s="182" t="s">
        <v>395</v>
      </c>
    </row>
    <row r="6" spans="1:3" ht="27.75" x14ac:dyDescent="0.45">
      <c r="A6" s="181">
        <v>4</v>
      </c>
      <c r="B6" s="182" t="s">
        <v>394</v>
      </c>
      <c r="C6" s="105" t="s">
        <v>37</v>
      </c>
    </row>
    <row r="7" spans="1:3" x14ac:dyDescent="0.45">
      <c r="A7" s="181">
        <v>5</v>
      </c>
      <c r="B7" s="105" t="s">
        <v>393</v>
      </c>
      <c r="C7" s="105"/>
    </row>
    <row r="8" spans="1:3" x14ac:dyDescent="0.45">
      <c r="A8" s="181">
        <v>6</v>
      </c>
      <c r="B8" s="105" t="s">
        <v>379</v>
      </c>
      <c r="C8" s="105"/>
    </row>
    <row r="9" spans="1:3" x14ac:dyDescent="0.45">
      <c r="A9" s="181">
        <v>7</v>
      </c>
      <c r="B9" s="105" t="s">
        <v>392</v>
      </c>
      <c r="C9" s="105"/>
    </row>
    <row r="10" spans="1:3" x14ac:dyDescent="0.45">
      <c r="A10" s="181">
        <v>8</v>
      </c>
      <c r="B10" s="105" t="s">
        <v>391</v>
      </c>
      <c r="C10" s="105"/>
    </row>
    <row r="11" spans="1:3" x14ac:dyDescent="0.45">
      <c r="A11" s="181">
        <v>9</v>
      </c>
      <c r="B11" s="105" t="s">
        <v>390</v>
      </c>
      <c r="C11" s="105"/>
    </row>
    <row r="12" spans="1:3" ht="27.75" x14ac:dyDescent="0.45">
      <c r="A12" s="181">
        <v>10</v>
      </c>
      <c r="B12" s="105" t="s">
        <v>389</v>
      </c>
      <c r="C12" s="105"/>
    </row>
    <row r="13" spans="1:3" x14ac:dyDescent="0.45">
      <c r="A13" s="181">
        <v>11</v>
      </c>
      <c r="B13" s="105" t="s">
        <v>388</v>
      </c>
      <c r="C13" s="105"/>
    </row>
    <row r="14" spans="1:3" x14ac:dyDescent="0.45">
      <c r="A14" s="181">
        <v>12</v>
      </c>
      <c r="B14" s="105" t="s">
        <v>387</v>
      </c>
      <c r="C14" s="105"/>
    </row>
    <row r="15" spans="1:3" x14ac:dyDescent="0.45">
      <c r="A15" s="181">
        <v>13</v>
      </c>
      <c r="B15" s="105" t="s">
        <v>386</v>
      </c>
      <c r="C15" s="105"/>
    </row>
    <row r="16" spans="1:3" ht="27.75" x14ac:dyDescent="0.45">
      <c r="A16" s="181">
        <v>14</v>
      </c>
      <c r="B16" s="105" t="s">
        <v>385</v>
      </c>
      <c r="C16" s="105"/>
    </row>
    <row r="17" spans="1:3" x14ac:dyDescent="0.45">
      <c r="A17" s="181">
        <v>15</v>
      </c>
      <c r="B17" s="105" t="s">
        <v>384</v>
      </c>
      <c r="C17" s="105"/>
    </row>
    <row r="18" spans="1:3" x14ac:dyDescent="0.45">
      <c r="A18" s="181">
        <v>16</v>
      </c>
      <c r="B18" s="105" t="s">
        <v>87</v>
      </c>
      <c r="C18" s="105"/>
    </row>
    <row r="19" spans="1:3" x14ac:dyDescent="0.45">
      <c r="A19" s="181">
        <v>17</v>
      </c>
      <c r="B19" s="105" t="s">
        <v>383</v>
      </c>
      <c r="C19" s="105"/>
    </row>
    <row r="20" spans="1:3" x14ac:dyDescent="0.45">
      <c r="A20" s="181">
        <v>18</v>
      </c>
      <c r="B20" s="105" t="s">
        <v>6</v>
      </c>
      <c r="C20" s="105"/>
    </row>
    <row r="21" spans="1:3" x14ac:dyDescent="0.45">
      <c r="A21" s="181">
        <v>19</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workbookViewId="0">
      <selection activeCell="A2" sqref="A2:G2"/>
    </sheetView>
  </sheetViews>
  <sheetFormatPr baseColWidth="10" defaultColWidth="11.42578125" defaultRowHeight="15.4" x14ac:dyDescent="0.45"/>
  <cols>
    <col min="1" max="1" width="13.140625" style="101" customWidth="1"/>
    <col min="2" max="2" width="55.140625" style="107" customWidth="1"/>
    <col min="3" max="16384" width="11.42578125" style="101"/>
  </cols>
  <sheetData>
    <row r="1" spans="1:6" ht="15.75" thickBot="1" x14ac:dyDescent="0.5">
      <c r="A1" s="101" t="s">
        <v>102</v>
      </c>
      <c r="B1" s="101">
        <f>MAX($A$3:$A$26)-1</f>
        <v>23</v>
      </c>
      <c r="C1" s="102">
        <v>24</v>
      </c>
      <c r="D1" s="102">
        <v>24</v>
      </c>
      <c r="E1" s="102">
        <v>24</v>
      </c>
      <c r="F1" s="102">
        <v>24</v>
      </c>
    </row>
    <row r="2" spans="1:6" ht="15.75" thickTop="1" x14ac:dyDescent="0.45">
      <c r="A2" s="103" t="s">
        <v>33</v>
      </c>
      <c r="B2" s="104" t="s">
        <v>34</v>
      </c>
      <c r="C2" s="102" t="s">
        <v>102</v>
      </c>
      <c r="D2" s="102" t="s">
        <v>103</v>
      </c>
      <c r="E2" s="102" t="s">
        <v>119</v>
      </c>
      <c r="F2" s="102" t="s">
        <v>179</v>
      </c>
    </row>
    <row r="3" spans="1:6" ht="26.25" x14ac:dyDescent="0.45">
      <c r="A3" s="105">
        <v>1</v>
      </c>
      <c r="B3" s="79" t="s">
        <v>259</v>
      </c>
    </row>
    <row r="4" spans="1:6" ht="26.25" x14ac:dyDescent="0.45">
      <c r="A4" s="105">
        <v>2</v>
      </c>
      <c r="B4" s="79" t="s">
        <v>260</v>
      </c>
    </row>
    <row r="5" spans="1:6" x14ac:dyDescent="0.45">
      <c r="A5" s="105">
        <v>3</v>
      </c>
      <c r="B5" s="79" t="s">
        <v>261</v>
      </c>
    </row>
    <row r="6" spans="1:6" x14ac:dyDescent="0.45">
      <c r="A6" s="105">
        <v>4</v>
      </c>
      <c r="B6" s="79" t="s">
        <v>262</v>
      </c>
    </row>
    <row r="7" spans="1:6" x14ac:dyDescent="0.45">
      <c r="A7" s="105">
        <v>5</v>
      </c>
      <c r="B7" s="79" t="s">
        <v>263</v>
      </c>
    </row>
    <row r="8" spans="1:6" ht="26.25" x14ac:dyDescent="0.45">
      <c r="A8" s="105">
        <v>6</v>
      </c>
      <c r="B8" s="79" t="s">
        <v>264</v>
      </c>
    </row>
    <row r="9" spans="1:6" x14ac:dyDescent="0.45">
      <c r="A9" s="105">
        <v>7</v>
      </c>
      <c r="B9" s="79" t="s">
        <v>265</v>
      </c>
    </row>
    <row r="10" spans="1:6" x14ac:dyDescent="0.45">
      <c r="A10" s="105">
        <v>8</v>
      </c>
      <c r="B10" s="79" t="s">
        <v>266</v>
      </c>
      <c r="C10" s="101" t="s">
        <v>37</v>
      </c>
    </row>
    <row r="11" spans="1:6" x14ac:dyDescent="0.45">
      <c r="A11" s="105">
        <v>9</v>
      </c>
      <c r="B11" s="79" t="s">
        <v>267</v>
      </c>
    </row>
    <row r="12" spans="1:6" x14ac:dyDescent="0.45">
      <c r="A12" s="105">
        <v>10</v>
      </c>
      <c r="B12" s="79" t="s">
        <v>268</v>
      </c>
    </row>
    <row r="13" spans="1:6" ht="26.25" x14ac:dyDescent="0.45">
      <c r="A13" s="105">
        <v>11</v>
      </c>
      <c r="B13" s="79" t="s">
        <v>269</v>
      </c>
    </row>
    <row r="14" spans="1:6" x14ac:dyDescent="0.45">
      <c r="A14" s="105">
        <v>12</v>
      </c>
      <c r="B14" s="79" t="s">
        <v>270</v>
      </c>
    </row>
    <row r="15" spans="1:6" x14ac:dyDescent="0.45">
      <c r="A15" s="105">
        <v>13</v>
      </c>
      <c r="B15" s="79" t="s">
        <v>271</v>
      </c>
    </row>
    <row r="16" spans="1:6" x14ac:dyDescent="0.45">
      <c r="A16" s="105">
        <v>14</v>
      </c>
      <c r="B16" s="81" t="s">
        <v>305</v>
      </c>
    </row>
    <row r="17" spans="1:4" x14ac:dyDescent="0.45">
      <c r="A17" s="105">
        <v>15</v>
      </c>
      <c r="B17" s="81" t="s">
        <v>310</v>
      </c>
    </row>
    <row r="18" spans="1:4" x14ac:dyDescent="0.45">
      <c r="A18" s="105">
        <v>16</v>
      </c>
      <c r="B18" s="81" t="s">
        <v>311</v>
      </c>
    </row>
    <row r="19" spans="1:4" x14ac:dyDescent="0.45">
      <c r="A19" s="105">
        <v>17</v>
      </c>
      <c r="B19" s="81" t="s">
        <v>312</v>
      </c>
    </row>
    <row r="20" spans="1:4" x14ac:dyDescent="0.45">
      <c r="A20" s="105">
        <v>18</v>
      </c>
      <c r="B20" s="81" t="s">
        <v>313</v>
      </c>
    </row>
    <row r="21" spans="1:4" x14ac:dyDescent="0.45">
      <c r="A21" s="105">
        <v>19</v>
      </c>
      <c r="B21" s="81" t="s">
        <v>314</v>
      </c>
    </row>
    <row r="22" spans="1:4" x14ac:dyDescent="0.45">
      <c r="A22" s="105">
        <v>20</v>
      </c>
      <c r="B22" s="81" t="s">
        <v>315</v>
      </c>
    </row>
    <row r="23" spans="1:4" ht="26.25" x14ac:dyDescent="0.45">
      <c r="A23" s="105">
        <v>21</v>
      </c>
      <c r="B23" s="81" t="s">
        <v>369</v>
      </c>
    </row>
    <row r="24" spans="1:4" x14ac:dyDescent="0.45">
      <c r="A24" s="105">
        <v>22</v>
      </c>
      <c r="B24" s="81" t="s">
        <v>372</v>
      </c>
    </row>
    <row r="25" spans="1:4" x14ac:dyDescent="0.45">
      <c r="A25" s="105">
        <v>23</v>
      </c>
      <c r="B25" s="105" t="s">
        <v>6</v>
      </c>
      <c r="C25" s="106"/>
      <c r="D25" s="106"/>
    </row>
    <row r="26" spans="1:4" x14ac:dyDescent="0.45">
      <c r="A26" s="105">
        <v>24</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4"/>
  <sheetViews>
    <sheetView workbookViewId="0">
      <selection activeCell="A2" sqref="A2:G2"/>
    </sheetView>
  </sheetViews>
  <sheetFormatPr baseColWidth="10" defaultColWidth="11.42578125" defaultRowHeight="15.4" x14ac:dyDescent="0.45"/>
  <cols>
    <col min="1" max="1" width="13.140625" style="101" customWidth="1"/>
    <col min="2" max="2" width="55.140625" style="101" customWidth="1"/>
    <col min="3" max="16384" width="11.42578125" style="101"/>
  </cols>
  <sheetData>
    <row r="1" spans="1:3" ht="15.75" thickBot="1" x14ac:dyDescent="0.5">
      <c r="A1" s="107" t="s">
        <v>180</v>
      </c>
      <c r="B1" s="108">
        <v>22</v>
      </c>
      <c r="C1" s="101">
        <f>MAX($A$3:$A$24)-1</f>
        <v>21</v>
      </c>
    </row>
    <row r="2" spans="1:3" ht="15.75" thickTop="1" x14ac:dyDescent="0.45">
      <c r="A2" s="109" t="s">
        <v>33</v>
      </c>
      <c r="B2" s="103" t="s">
        <v>34</v>
      </c>
      <c r="C2" s="101" t="s">
        <v>35</v>
      </c>
    </row>
    <row r="3" spans="1:3" x14ac:dyDescent="0.45">
      <c r="A3" s="105">
        <v>1</v>
      </c>
      <c r="B3" s="81" t="s">
        <v>272</v>
      </c>
      <c r="C3" s="110"/>
    </row>
    <row r="4" spans="1:3" x14ac:dyDescent="0.45">
      <c r="A4" s="105">
        <v>2</v>
      </c>
      <c r="B4" s="81" t="s">
        <v>273</v>
      </c>
      <c r="C4" s="110"/>
    </row>
    <row r="5" spans="1:3" x14ac:dyDescent="0.45">
      <c r="A5" s="105">
        <v>3</v>
      </c>
      <c r="B5" s="81" t="s">
        <v>274</v>
      </c>
      <c r="C5" s="110"/>
    </row>
    <row r="6" spans="1:3" x14ac:dyDescent="0.45">
      <c r="A6" s="105">
        <v>4</v>
      </c>
      <c r="B6" s="81" t="s">
        <v>275</v>
      </c>
      <c r="C6" s="110"/>
    </row>
    <row r="7" spans="1:3" x14ac:dyDescent="0.45">
      <c r="A7" s="105">
        <v>5</v>
      </c>
      <c r="B7" s="81" t="s">
        <v>276</v>
      </c>
      <c r="C7" s="110"/>
    </row>
    <row r="8" spans="1:3" x14ac:dyDescent="0.45">
      <c r="A8" s="105">
        <v>6</v>
      </c>
      <c r="B8" s="81" t="s">
        <v>277</v>
      </c>
      <c r="C8" s="110"/>
    </row>
    <row r="9" spans="1:3" ht="26.25" x14ac:dyDescent="0.45">
      <c r="A9" s="105">
        <v>7</v>
      </c>
      <c r="B9" s="81" t="s">
        <v>278</v>
      </c>
      <c r="C9" s="110"/>
    </row>
    <row r="10" spans="1:3" ht="26.25" x14ac:dyDescent="0.45">
      <c r="A10" s="105">
        <v>8</v>
      </c>
      <c r="B10" s="81" t="s">
        <v>279</v>
      </c>
      <c r="C10" s="110"/>
    </row>
    <row r="11" spans="1:3" x14ac:dyDescent="0.45">
      <c r="A11" s="105">
        <v>9</v>
      </c>
      <c r="B11" s="81" t="s">
        <v>280</v>
      </c>
      <c r="C11" s="110"/>
    </row>
    <row r="12" spans="1:3" x14ac:dyDescent="0.45">
      <c r="A12" s="105">
        <v>10</v>
      </c>
      <c r="B12" s="81" t="s">
        <v>281</v>
      </c>
      <c r="C12" s="110"/>
    </row>
    <row r="13" spans="1:3" ht="26.25" x14ac:dyDescent="0.45">
      <c r="A13" s="105">
        <v>11</v>
      </c>
      <c r="B13" s="81" t="s">
        <v>282</v>
      </c>
      <c r="C13" s="110"/>
    </row>
    <row r="14" spans="1:3" x14ac:dyDescent="0.45">
      <c r="A14" s="105">
        <v>12</v>
      </c>
      <c r="B14" s="81" t="s">
        <v>283</v>
      </c>
      <c r="C14" s="110"/>
    </row>
    <row r="15" spans="1:3" x14ac:dyDescent="0.45">
      <c r="A15" s="105">
        <v>13</v>
      </c>
      <c r="B15" s="81" t="s">
        <v>284</v>
      </c>
      <c r="C15" s="110"/>
    </row>
    <row r="16" spans="1:3" x14ac:dyDescent="0.45">
      <c r="A16" s="105">
        <v>14</v>
      </c>
      <c r="B16" s="81" t="s">
        <v>268</v>
      </c>
      <c r="C16" s="110"/>
    </row>
    <row r="17" spans="1:3" x14ac:dyDescent="0.45">
      <c r="A17" s="105">
        <v>15</v>
      </c>
      <c r="B17" s="81" t="s">
        <v>285</v>
      </c>
      <c r="C17" s="110"/>
    </row>
    <row r="18" spans="1:3" x14ac:dyDescent="0.45">
      <c r="A18" s="105">
        <v>16</v>
      </c>
      <c r="B18" s="81" t="s">
        <v>305</v>
      </c>
      <c r="C18" s="110"/>
    </row>
    <row r="19" spans="1:3" x14ac:dyDescent="0.45">
      <c r="A19" s="105">
        <v>17</v>
      </c>
      <c r="B19" s="81" t="s">
        <v>286</v>
      </c>
      <c r="C19" s="110"/>
    </row>
    <row r="20" spans="1:3" x14ac:dyDescent="0.45">
      <c r="A20" s="105">
        <v>18</v>
      </c>
      <c r="B20" s="81" t="s">
        <v>316</v>
      </c>
      <c r="C20" s="110"/>
    </row>
    <row r="21" spans="1:3" x14ac:dyDescent="0.45">
      <c r="A21" s="105">
        <v>19</v>
      </c>
      <c r="B21" s="81" t="s">
        <v>310</v>
      </c>
      <c r="C21" s="110"/>
    </row>
    <row r="22" spans="1:3" x14ac:dyDescent="0.45">
      <c r="A22" s="105">
        <v>20</v>
      </c>
      <c r="B22" s="81" t="s">
        <v>311</v>
      </c>
      <c r="C22" s="110"/>
    </row>
    <row r="23" spans="1:3" x14ac:dyDescent="0.45">
      <c r="A23" s="105">
        <v>21</v>
      </c>
      <c r="B23" s="81" t="s">
        <v>101</v>
      </c>
      <c r="C23" s="110"/>
    </row>
    <row r="24" spans="1:3" x14ac:dyDescent="0.45">
      <c r="A24" s="105">
        <v>22</v>
      </c>
      <c r="B24" s="111"/>
      <c r="C24" s="107"/>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6"/>
  <sheetViews>
    <sheetView workbookViewId="0">
      <selection activeCell="A2" sqref="A2:G2"/>
    </sheetView>
  </sheetViews>
  <sheetFormatPr baseColWidth="10" defaultColWidth="11.42578125" defaultRowHeight="13.15" x14ac:dyDescent="0.4"/>
  <cols>
    <col min="1" max="1" width="11.640625" style="38" customWidth="1"/>
    <col min="2" max="2" width="56.640625" style="38" customWidth="1"/>
    <col min="3" max="16384" width="11.42578125" style="38"/>
  </cols>
  <sheetData>
    <row r="1" spans="1:3" ht="13.5" thickBot="1" x14ac:dyDescent="0.45">
      <c r="A1" s="45" t="s">
        <v>81</v>
      </c>
      <c r="B1" s="46">
        <v>9</v>
      </c>
      <c r="C1" s="45">
        <f>MAX($A$3:$A$11)-1</f>
        <v>8</v>
      </c>
    </row>
    <row r="2" spans="1:3" ht="13.5" thickTop="1" x14ac:dyDescent="0.4">
      <c r="A2" s="47" t="s">
        <v>33</v>
      </c>
      <c r="B2" s="47" t="s">
        <v>34</v>
      </c>
      <c r="C2" s="45" t="s">
        <v>35</v>
      </c>
    </row>
    <row r="3" spans="1:3" ht="15.4" x14ac:dyDescent="0.45">
      <c r="A3" s="50">
        <v>1</v>
      </c>
      <c r="B3" s="43" t="s">
        <v>104</v>
      </c>
      <c r="C3" s="51"/>
    </row>
    <row r="4" spans="1:3" ht="15.4" x14ac:dyDescent="0.45">
      <c r="A4" s="50">
        <v>2</v>
      </c>
      <c r="B4" s="43" t="s">
        <v>89</v>
      </c>
      <c r="C4" s="51" t="s">
        <v>37</v>
      </c>
    </row>
    <row r="5" spans="1:3" ht="15.4" x14ac:dyDescent="0.45">
      <c r="A5" s="50">
        <v>3</v>
      </c>
      <c r="B5" s="43" t="s">
        <v>105</v>
      </c>
      <c r="C5" s="52"/>
    </row>
    <row r="6" spans="1:3" ht="15.4" x14ac:dyDescent="0.45">
      <c r="A6" s="50">
        <v>4</v>
      </c>
      <c r="B6" s="43" t="s">
        <v>106</v>
      </c>
      <c r="C6" s="52" t="s">
        <v>37</v>
      </c>
    </row>
    <row r="7" spans="1:3" ht="15.4" x14ac:dyDescent="0.45">
      <c r="A7" s="50">
        <v>5</v>
      </c>
      <c r="B7" s="43" t="s">
        <v>120</v>
      </c>
      <c r="C7" s="52"/>
    </row>
    <row r="8" spans="1:3" ht="15.4" x14ac:dyDescent="0.45">
      <c r="A8" s="50">
        <v>6</v>
      </c>
      <c r="B8" s="43" t="s">
        <v>241</v>
      </c>
      <c r="C8" s="52"/>
    </row>
    <row r="9" spans="1:3" ht="15.4" x14ac:dyDescent="0.45">
      <c r="A9" s="50">
        <v>7</v>
      </c>
      <c r="B9" s="43" t="s">
        <v>247</v>
      </c>
      <c r="C9" s="52"/>
    </row>
    <row r="10" spans="1:3" ht="15.4" x14ac:dyDescent="0.45">
      <c r="A10" s="50">
        <v>8</v>
      </c>
      <c r="B10" s="43" t="s">
        <v>101</v>
      </c>
      <c r="C10" s="52"/>
    </row>
    <row r="11" spans="1:3" ht="13.9" x14ac:dyDescent="0.4">
      <c r="A11" s="50">
        <v>9</v>
      </c>
      <c r="B11" s="43"/>
      <c r="C11" s="53"/>
    </row>
    <row r="12" spans="1:3" ht="15.4" x14ac:dyDescent="0.45">
      <c r="A12" s="51"/>
      <c r="B12" s="53"/>
      <c r="C12" s="51"/>
    </row>
    <row r="13" spans="1:3" ht="15.4" x14ac:dyDescent="0.45">
      <c r="A13" s="51"/>
      <c r="B13" s="53"/>
      <c r="C13" s="51"/>
    </row>
    <row r="14" spans="1:3" ht="15.4" x14ac:dyDescent="0.45">
      <c r="A14" s="51"/>
      <c r="B14" s="53"/>
      <c r="C14" s="51"/>
    </row>
    <row r="15" spans="1:3" ht="13.9" x14ac:dyDescent="0.4">
      <c r="A15" s="53" t="s">
        <v>107</v>
      </c>
      <c r="B15" s="53">
        <v>11</v>
      </c>
      <c r="C15" s="53">
        <f>MAX($A$16:$A$26)-1</f>
        <v>10</v>
      </c>
    </row>
    <row r="16" spans="1:3" ht="13.9" x14ac:dyDescent="0.4">
      <c r="A16" s="53">
        <v>1</v>
      </c>
      <c r="B16" s="53" t="s">
        <v>108</v>
      </c>
      <c r="C16" s="53"/>
    </row>
    <row r="17" spans="1:3" ht="13.9" x14ac:dyDescent="0.4">
      <c r="A17" s="53">
        <v>2</v>
      </c>
      <c r="B17" s="53" t="s">
        <v>109</v>
      </c>
      <c r="C17" s="53"/>
    </row>
    <row r="18" spans="1:3" ht="13.9" x14ac:dyDescent="0.4">
      <c r="A18" s="53">
        <v>3</v>
      </c>
      <c r="B18" s="53" t="s">
        <v>110</v>
      </c>
      <c r="C18" s="53"/>
    </row>
    <row r="19" spans="1:3" ht="13.9" x14ac:dyDescent="0.4">
      <c r="A19" s="53">
        <v>4</v>
      </c>
      <c r="B19" s="53" t="s">
        <v>111</v>
      </c>
      <c r="C19" s="53"/>
    </row>
    <row r="20" spans="1:3" ht="13.9" x14ac:dyDescent="0.4">
      <c r="A20" s="53">
        <v>5</v>
      </c>
      <c r="B20" s="53" t="s">
        <v>112</v>
      </c>
      <c r="C20" s="53"/>
    </row>
    <row r="21" spans="1:3" ht="13.9" x14ac:dyDescent="0.4">
      <c r="A21" s="53">
        <v>6</v>
      </c>
      <c r="B21" s="53" t="s">
        <v>113</v>
      </c>
      <c r="C21" s="53"/>
    </row>
    <row r="22" spans="1:3" ht="13.9" x14ac:dyDescent="0.4">
      <c r="A22" s="53">
        <v>7</v>
      </c>
      <c r="B22" s="53" t="s">
        <v>114</v>
      </c>
      <c r="C22" s="53"/>
    </row>
    <row r="23" spans="1:3" ht="13.9" x14ac:dyDescent="0.4">
      <c r="A23" s="53">
        <v>8</v>
      </c>
      <c r="B23" s="53" t="s">
        <v>115</v>
      </c>
      <c r="C23" s="53"/>
    </row>
    <row r="24" spans="1:3" ht="13.9" x14ac:dyDescent="0.4">
      <c r="A24" s="53">
        <v>9</v>
      </c>
      <c r="B24" s="53" t="s">
        <v>116</v>
      </c>
      <c r="C24" s="53"/>
    </row>
    <row r="25" spans="1:3" ht="13.9" x14ac:dyDescent="0.4">
      <c r="A25" s="53">
        <v>10</v>
      </c>
      <c r="B25" s="53" t="s">
        <v>117</v>
      </c>
      <c r="C25" s="53"/>
    </row>
    <row r="26" spans="1:3" ht="13.9" x14ac:dyDescent="0.4">
      <c r="A26" s="53">
        <v>11</v>
      </c>
      <c r="B26" s="53"/>
      <c r="C26"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
  <sheetViews>
    <sheetView workbookViewId="0">
      <selection activeCell="A2" sqref="A2:G2"/>
    </sheetView>
  </sheetViews>
  <sheetFormatPr baseColWidth="10" defaultColWidth="11.42578125" defaultRowHeight="13.15" x14ac:dyDescent="0.4"/>
  <cols>
    <col min="1" max="1" width="13.140625" style="38" customWidth="1"/>
    <col min="2" max="2" width="55.140625" style="38" customWidth="1"/>
    <col min="3" max="16384" width="11.42578125" style="38"/>
  </cols>
  <sheetData>
    <row r="1" spans="1:3" ht="13.5" thickBot="1" x14ac:dyDescent="0.45">
      <c r="A1" s="45" t="s">
        <v>125</v>
      </c>
      <c r="B1" s="46">
        <v>8</v>
      </c>
      <c r="C1" s="45">
        <f>MAX($A$3:$A$10)-1</f>
        <v>7</v>
      </c>
    </row>
    <row r="2" spans="1:3" ht="13.5" thickTop="1" x14ac:dyDescent="0.4">
      <c r="A2" s="47" t="s">
        <v>33</v>
      </c>
      <c r="B2" s="47" t="s">
        <v>34</v>
      </c>
      <c r="C2" s="45" t="s">
        <v>35</v>
      </c>
    </row>
    <row r="3" spans="1:3" x14ac:dyDescent="0.4">
      <c r="A3" s="43">
        <v>1</v>
      </c>
      <c r="B3" s="41" t="s">
        <v>178</v>
      </c>
      <c r="C3" s="42"/>
    </row>
    <row r="4" spans="1:3" x14ac:dyDescent="0.4">
      <c r="A4" s="43">
        <v>2</v>
      </c>
      <c r="B4" s="43" t="s">
        <v>177</v>
      </c>
      <c r="C4" s="45"/>
    </row>
    <row r="5" spans="1:3" x14ac:dyDescent="0.4">
      <c r="A5" s="43">
        <v>3</v>
      </c>
      <c r="B5" s="43" t="s">
        <v>201</v>
      </c>
      <c r="C5" s="45"/>
    </row>
    <row r="6" spans="1:3" x14ac:dyDescent="0.4">
      <c r="A6" s="43">
        <v>4</v>
      </c>
      <c r="B6" s="43" t="s">
        <v>202</v>
      </c>
      <c r="C6" s="45"/>
    </row>
    <row r="7" spans="1:3" x14ac:dyDescent="0.4">
      <c r="A7" s="43">
        <v>5</v>
      </c>
      <c r="B7" s="43" t="s">
        <v>203</v>
      </c>
      <c r="C7" s="45"/>
    </row>
    <row r="8" spans="1:3" x14ac:dyDescent="0.4">
      <c r="A8" s="43">
        <v>6</v>
      </c>
      <c r="B8" s="43" t="s">
        <v>302</v>
      </c>
      <c r="C8" s="45"/>
    </row>
    <row r="9" spans="1:3" x14ac:dyDescent="0.4">
      <c r="A9" s="43">
        <v>7</v>
      </c>
      <c r="B9" s="43" t="s">
        <v>6</v>
      </c>
      <c r="C9" s="45"/>
    </row>
    <row r="10" spans="1:3" x14ac:dyDescent="0.4">
      <c r="A10" s="43">
        <v>8</v>
      </c>
      <c r="B10" s="43"/>
      <c r="C10"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2578125" defaultRowHeight="13.15" x14ac:dyDescent="0.4"/>
  <cols>
    <col min="1" max="1" width="13.140625" style="38" customWidth="1"/>
    <col min="2" max="2" width="55.140625" style="38" customWidth="1"/>
    <col min="3" max="16384" width="11.42578125" style="38"/>
  </cols>
  <sheetData>
    <row r="1" spans="1:8" ht="13.5" thickBot="1" x14ac:dyDescent="0.45">
      <c r="A1" s="45" t="s">
        <v>126</v>
      </c>
      <c r="B1" s="46"/>
      <c r="C1" s="38">
        <v>2</v>
      </c>
      <c r="D1" s="38">
        <v>2</v>
      </c>
      <c r="E1" s="38">
        <v>2</v>
      </c>
      <c r="F1" s="38">
        <v>2</v>
      </c>
      <c r="G1" s="38">
        <v>2</v>
      </c>
    </row>
    <row r="2" spans="1:8" ht="13.5" thickTop="1" x14ac:dyDescent="0.4">
      <c r="A2" s="47" t="s">
        <v>33</v>
      </c>
      <c r="B2" s="47" t="s">
        <v>34</v>
      </c>
      <c r="C2" s="38" t="s">
        <v>103</v>
      </c>
      <c r="D2" s="38" t="s">
        <v>119</v>
      </c>
      <c r="E2" s="38" t="s">
        <v>102</v>
      </c>
      <c r="F2" s="38" t="s">
        <v>179</v>
      </c>
      <c r="G2" s="38" t="s">
        <v>180</v>
      </c>
    </row>
    <row r="3" spans="1:8" x14ac:dyDescent="0.4">
      <c r="A3" s="43">
        <v>1</v>
      </c>
      <c r="B3" s="41" t="s">
        <v>184</v>
      </c>
      <c r="C3" s="42"/>
    </row>
    <row r="4" spans="1:8" x14ac:dyDescent="0.4">
      <c r="A4" s="43">
        <v>2</v>
      </c>
      <c r="B4" s="43" t="s">
        <v>185</v>
      </c>
      <c r="C4" s="45"/>
    </row>
    <row r="10" spans="1:8" x14ac:dyDescent="0.4">
      <c r="A10" s="38" t="s">
        <v>182</v>
      </c>
      <c r="B10" s="38">
        <f>MAX(A11:A17)</f>
        <v>7</v>
      </c>
      <c r="C10" s="38">
        <v>7</v>
      </c>
      <c r="D10" s="38">
        <v>7</v>
      </c>
      <c r="E10" s="38">
        <v>7</v>
      </c>
      <c r="F10" s="38">
        <v>7</v>
      </c>
      <c r="G10" s="38">
        <v>7</v>
      </c>
      <c r="H10" s="38">
        <v>7</v>
      </c>
    </row>
    <row r="11" spans="1:8" x14ac:dyDescent="0.4">
      <c r="A11" s="38">
        <v>1</v>
      </c>
      <c r="B11" s="38" t="s">
        <v>186</v>
      </c>
      <c r="C11" s="38" t="s">
        <v>103</v>
      </c>
      <c r="D11" s="38" t="s">
        <v>119</v>
      </c>
      <c r="E11" s="38" t="s">
        <v>102</v>
      </c>
      <c r="F11" s="38" t="s">
        <v>179</v>
      </c>
      <c r="G11" s="38" t="s">
        <v>180</v>
      </c>
      <c r="H11" s="38" t="s">
        <v>181</v>
      </c>
    </row>
    <row r="12" spans="1:8" x14ac:dyDescent="0.4">
      <c r="A12" s="38">
        <v>2</v>
      </c>
      <c r="B12" s="38" t="s">
        <v>187</v>
      </c>
    </row>
    <row r="13" spans="1:8" x14ac:dyDescent="0.4">
      <c r="A13" s="38">
        <v>3</v>
      </c>
      <c r="B13" s="38" t="s">
        <v>188</v>
      </c>
    </row>
    <row r="14" spans="1:8" x14ac:dyDescent="0.4">
      <c r="A14" s="38">
        <v>4</v>
      </c>
      <c r="B14" s="38" t="s">
        <v>189</v>
      </c>
    </row>
    <row r="15" spans="1:8" x14ac:dyDescent="0.4">
      <c r="A15" s="38">
        <v>5</v>
      </c>
      <c r="B15" s="38" t="s">
        <v>200</v>
      </c>
    </row>
    <row r="16" spans="1:8" x14ac:dyDescent="0.4">
      <c r="A16" s="38">
        <v>6</v>
      </c>
      <c r="B16" s="38" t="s">
        <v>6</v>
      </c>
    </row>
    <row r="17" spans="1:2" x14ac:dyDescent="0.4">
      <c r="A17" s="38">
        <v>7</v>
      </c>
    </row>
    <row r="21" spans="1:2" x14ac:dyDescent="0.4">
      <c r="A21" s="38" t="s">
        <v>199</v>
      </c>
      <c r="B21" s="38">
        <v>2</v>
      </c>
    </row>
    <row r="22" spans="1:2" x14ac:dyDescent="0.4">
      <c r="A22" s="38">
        <v>1</v>
      </c>
      <c r="B22" s="38" t="s">
        <v>198</v>
      </c>
    </row>
    <row r="23" spans="1:2" x14ac:dyDescent="0.4">
      <c r="A23" s="38">
        <v>2</v>
      </c>
      <c r="B23" s="38" t="s">
        <v>197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1"/>
  <sheetViews>
    <sheetView workbookViewId="0">
      <selection activeCell="A2" sqref="A2:G2"/>
    </sheetView>
  </sheetViews>
  <sheetFormatPr baseColWidth="10" defaultColWidth="11.42578125" defaultRowHeight="13.15" x14ac:dyDescent="0.4"/>
  <cols>
    <col min="1" max="1" width="13.140625" style="38" customWidth="1"/>
    <col min="2" max="2" width="55.140625" style="38" customWidth="1"/>
    <col min="3" max="16384" width="11.42578125" style="38"/>
  </cols>
  <sheetData>
    <row r="1" spans="1:4" ht="13.5" thickBot="1" x14ac:dyDescent="0.45">
      <c r="A1" s="45" t="s">
        <v>88</v>
      </c>
      <c r="B1" s="46">
        <v>9</v>
      </c>
      <c r="C1" s="45">
        <f>MAX($A$3:$A$11)-1</f>
        <v>8</v>
      </c>
    </row>
    <row r="2" spans="1:4" ht="13.5" thickTop="1" x14ac:dyDescent="0.4">
      <c r="A2" s="47" t="s">
        <v>33</v>
      </c>
      <c r="B2" s="47" t="s">
        <v>34</v>
      </c>
      <c r="C2" s="45" t="s">
        <v>35</v>
      </c>
    </row>
    <row r="3" spans="1:4" ht="15.4" x14ac:dyDescent="0.45">
      <c r="A3" s="50">
        <v>1</v>
      </c>
      <c r="B3" s="43" t="s">
        <v>95</v>
      </c>
      <c r="C3" s="51"/>
    </row>
    <row r="4" spans="1:4" ht="15.4" x14ac:dyDescent="0.45">
      <c r="A4" s="50">
        <v>2</v>
      </c>
      <c r="B4" s="43" t="s">
        <v>96</v>
      </c>
      <c r="C4" s="51" t="s">
        <v>37</v>
      </c>
      <c r="D4" s="17"/>
    </row>
    <row r="5" spans="1:4" ht="15.4" x14ac:dyDescent="0.45">
      <c r="A5" s="50">
        <v>3</v>
      </c>
      <c r="B5" s="43" t="s">
        <v>97</v>
      </c>
      <c r="C5" s="52"/>
      <c r="D5" s="17"/>
    </row>
    <row r="6" spans="1:4" ht="15.4" x14ac:dyDescent="0.45">
      <c r="A6" s="50">
        <v>4</v>
      </c>
      <c r="B6" s="43" t="s">
        <v>98</v>
      </c>
      <c r="C6" s="52"/>
      <c r="D6" s="17"/>
    </row>
    <row r="7" spans="1:4" ht="15.4" x14ac:dyDescent="0.45">
      <c r="A7" s="50">
        <v>5</v>
      </c>
      <c r="B7" s="43" t="s">
        <v>99</v>
      </c>
      <c r="C7" s="52"/>
      <c r="D7" s="17"/>
    </row>
    <row r="8" spans="1:4" ht="15.4" x14ac:dyDescent="0.45">
      <c r="A8" s="50">
        <v>6</v>
      </c>
      <c r="B8" s="43" t="s">
        <v>100</v>
      </c>
      <c r="C8" s="52" t="s">
        <v>37</v>
      </c>
      <c r="D8" s="17"/>
    </row>
    <row r="9" spans="1:4" ht="15.4" x14ac:dyDescent="0.45">
      <c r="A9" s="50">
        <v>7</v>
      </c>
      <c r="B9" s="43" t="s">
        <v>233</v>
      </c>
      <c r="C9" s="52"/>
      <c r="D9" s="17"/>
    </row>
    <row r="10" spans="1:4" ht="15.4" x14ac:dyDescent="0.45">
      <c r="A10" s="50">
        <v>8</v>
      </c>
      <c r="B10" s="43" t="s">
        <v>101</v>
      </c>
      <c r="C10" s="52"/>
      <c r="D10" s="17"/>
    </row>
    <row r="11" spans="1:4" ht="15.4" x14ac:dyDescent="0.4">
      <c r="A11" s="50">
        <v>9</v>
      </c>
      <c r="B11" s="55"/>
      <c r="C11"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503F-8CF8-4A99-A19E-83CE23E95822}">
  <dimension ref="A1"/>
  <sheetViews>
    <sheetView workbookViewId="0"/>
  </sheetViews>
  <sheetFormatPr baseColWidth="10" defaultColWidth="11.42578125" defaultRowHeight="13.9" x14ac:dyDescent="0.4"/>
  <cols>
    <col min="1" max="16384" width="11.42578125" style="57"/>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workbookViewId="0">
      <selection activeCell="A2" sqref="A2:G2"/>
    </sheetView>
  </sheetViews>
  <sheetFormatPr baseColWidth="10" defaultColWidth="11.42578125" defaultRowHeight="13.15" x14ac:dyDescent="0.4"/>
  <cols>
    <col min="1" max="1" width="13.140625" style="38" customWidth="1"/>
    <col min="2" max="2" width="55.140625" style="38" customWidth="1"/>
    <col min="3" max="16384" width="11.42578125" style="38"/>
  </cols>
  <sheetData>
    <row r="1" spans="1:7" ht="13.5" thickBot="1" x14ac:dyDescent="0.45">
      <c r="A1" s="45" t="s">
        <v>79</v>
      </c>
      <c r="B1" s="46">
        <v>11</v>
      </c>
      <c r="C1" s="45">
        <f>MAX($A$3:$A$13)-1</f>
        <v>10</v>
      </c>
    </row>
    <row r="2" spans="1:7" ht="13.5" thickTop="1" x14ac:dyDescent="0.4">
      <c r="A2" s="47" t="s">
        <v>33</v>
      </c>
      <c r="B2" s="47" t="s">
        <v>34</v>
      </c>
      <c r="C2" s="45" t="s">
        <v>36</v>
      </c>
    </row>
    <row r="3" spans="1:7" ht="15.4" x14ac:dyDescent="0.45">
      <c r="A3" s="50">
        <v>1</v>
      </c>
      <c r="B3" s="43" t="s">
        <v>91</v>
      </c>
      <c r="C3" s="51"/>
      <c r="G3" s="43"/>
    </row>
    <row r="4" spans="1:7" ht="15.4" x14ac:dyDescent="0.45">
      <c r="A4" s="50">
        <v>2</v>
      </c>
      <c r="B4" s="43" t="s">
        <v>92</v>
      </c>
      <c r="C4" s="51" t="s">
        <v>37</v>
      </c>
      <c r="G4" s="43"/>
    </row>
    <row r="5" spans="1:7" ht="15.4" x14ac:dyDescent="0.45">
      <c r="A5" s="50">
        <v>3</v>
      </c>
      <c r="B5" s="43" t="s">
        <v>93</v>
      </c>
      <c r="C5" s="52"/>
      <c r="G5" s="43"/>
    </row>
    <row r="6" spans="1:7" ht="15.4" x14ac:dyDescent="0.45">
      <c r="A6" s="50">
        <v>4</v>
      </c>
      <c r="B6" s="43" t="s">
        <v>94</v>
      </c>
      <c r="C6" s="52"/>
      <c r="G6" s="43"/>
    </row>
    <row r="7" spans="1:7" ht="15.4" x14ac:dyDescent="0.45">
      <c r="A7" s="50">
        <v>5</v>
      </c>
      <c r="B7" s="43" t="s">
        <v>235</v>
      </c>
      <c r="C7" s="52"/>
      <c r="G7" s="43"/>
    </row>
    <row r="8" spans="1:7" ht="15.4" x14ac:dyDescent="0.45">
      <c r="A8" s="50">
        <v>6</v>
      </c>
      <c r="B8" s="43" t="s">
        <v>236</v>
      </c>
      <c r="C8" s="52"/>
      <c r="G8" s="43"/>
    </row>
    <row r="9" spans="1:7" ht="15.4" x14ac:dyDescent="0.45">
      <c r="A9" s="50">
        <v>7</v>
      </c>
      <c r="B9" s="43" t="s">
        <v>237</v>
      </c>
      <c r="C9" s="52"/>
      <c r="G9" s="43"/>
    </row>
    <row r="10" spans="1:7" ht="15.4" x14ac:dyDescent="0.45">
      <c r="A10" s="50">
        <v>8</v>
      </c>
      <c r="B10" s="43" t="s">
        <v>238</v>
      </c>
      <c r="C10" s="52"/>
      <c r="G10" s="43"/>
    </row>
    <row r="11" spans="1:7" ht="15.4" x14ac:dyDescent="0.45">
      <c r="A11" s="50">
        <v>9</v>
      </c>
      <c r="B11" s="43" t="s">
        <v>233</v>
      </c>
      <c r="C11" s="52"/>
    </row>
    <row r="12" spans="1:7" ht="13.9" x14ac:dyDescent="0.4">
      <c r="A12" s="50">
        <v>10</v>
      </c>
      <c r="B12" s="43" t="s">
        <v>6</v>
      </c>
      <c r="C12" s="54"/>
    </row>
    <row r="13" spans="1:7" ht="13.9" x14ac:dyDescent="0.4">
      <c r="A13" s="50">
        <v>11</v>
      </c>
      <c r="B13" s="43"/>
      <c r="C1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9"/>
  <sheetViews>
    <sheetView workbookViewId="0">
      <selection activeCell="A2" sqref="A2:G2"/>
    </sheetView>
  </sheetViews>
  <sheetFormatPr baseColWidth="10" defaultColWidth="11.42578125" defaultRowHeight="13.15" x14ac:dyDescent="0.4"/>
  <cols>
    <col min="1" max="1" width="13.140625" style="38" customWidth="1"/>
    <col min="2" max="2" width="55.140625" style="38" customWidth="1"/>
    <col min="3" max="16384" width="11.42578125" style="38"/>
  </cols>
  <sheetData>
    <row r="1" spans="1:6" ht="13.5" thickBot="1" x14ac:dyDescent="0.45">
      <c r="A1" s="45" t="s">
        <v>191</v>
      </c>
      <c r="B1" s="46"/>
      <c r="C1" s="45">
        <f>MAX(A3:A19)-1</f>
        <v>16</v>
      </c>
      <c r="D1" s="38">
        <v>17</v>
      </c>
      <c r="E1" s="38">
        <v>17</v>
      </c>
      <c r="F1" s="38">
        <v>17</v>
      </c>
    </row>
    <row r="2" spans="1:6" ht="13.5" thickTop="1" x14ac:dyDescent="0.4">
      <c r="A2" s="47" t="s">
        <v>33</v>
      </c>
      <c r="B2" s="47" t="s">
        <v>34</v>
      </c>
      <c r="C2" s="45" t="s">
        <v>35</v>
      </c>
      <c r="D2" s="38" t="s">
        <v>226</v>
      </c>
      <c r="E2" s="38" t="s">
        <v>227</v>
      </c>
      <c r="F2" s="38" t="s">
        <v>228</v>
      </c>
    </row>
    <row r="3" spans="1:6" ht="26.25" x14ac:dyDescent="0.4">
      <c r="A3" s="43">
        <v>1</v>
      </c>
      <c r="B3" s="41" t="s">
        <v>225</v>
      </c>
      <c r="C3" s="42"/>
    </row>
    <row r="4" spans="1:6" x14ac:dyDescent="0.4">
      <c r="A4" s="43">
        <v>2</v>
      </c>
      <c r="B4" s="43" t="s">
        <v>239</v>
      </c>
      <c r="C4" s="97"/>
    </row>
    <row r="5" spans="1:6" x14ac:dyDescent="0.4">
      <c r="A5" s="43">
        <v>3</v>
      </c>
      <c r="B5" s="43" t="s">
        <v>240</v>
      </c>
      <c r="C5" s="97"/>
    </row>
    <row r="6" spans="1:6" ht="39.4" x14ac:dyDescent="0.4">
      <c r="A6" s="43">
        <v>4</v>
      </c>
      <c r="B6" s="43" t="s">
        <v>242</v>
      </c>
      <c r="C6" s="97"/>
    </row>
    <row r="7" spans="1:6" x14ac:dyDescent="0.4">
      <c r="A7" s="43">
        <v>5</v>
      </c>
      <c r="B7" s="43" t="s">
        <v>243</v>
      </c>
      <c r="C7" s="97"/>
    </row>
    <row r="8" spans="1:6" x14ac:dyDescent="0.4">
      <c r="A8" s="43">
        <v>6</v>
      </c>
      <c r="B8" s="43" t="s">
        <v>245</v>
      </c>
      <c r="C8" s="97"/>
    </row>
    <row r="9" spans="1:6" x14ac:dyDescent="0.4">
      <c r="A9" s="43">
        <v>7</v>
      </c>
      <c r="B9" s="43" t="s">
        <v>246</v>
      </c>
      <c r="C9" s="97"/>
    </row>
    <row r="10" spans="1:6" x14ac:dyDescent="0.4">
      <c r="A10" s="43">
        <v>8</v>
      </c>
      <c r="B10" s="43" t="s">
        <v>250</v>
      </c>
      <c r="C10" s="97"/>
    </row>
    <row r="11" spans="1:6" x14ac:dyDescent="0.4">
      <c r="A11" s="43">
        <v>9</v>
      </c>
      <c r="B11" s="43" t="s">
        <v>299</v>
      </c>
      <c r="C11" s="97"/>
    </row>
    <row r="12" spans="1:6" x14ac:dyDescent="0.4">
      <c r="A12" s="43">
        <v>10</v>
      </c>
      <c r="B12" s="43" t="s">
        <v>300</v>
      </c>
      <c r="C12" s="97"/>
    </row>
    <row r="13" spans="1:6" x14ac:dyDescent="0.4">
      <c r="A13" s="43">
        <v>11</v>
      </c>
      <c r="B13" s="43" t="s">
        <v>301</v>
      </c>
      <c r="C13" s="97"/>
    </row>
    <row r="14" spans="1:6" x14ac:dyDescent="0.4">
      <c r="A14" s="43">
        <v>12</v>
      </c>
      <c r="B14" s="43" t="s">
        <v>307</v>
      </c>
      <c r="C14" s="97"/>
    </row>
    <row r="15" spans="1:6" x14ac:dyDescent="0.4">
      <c r="A15" s="43">
        <v>13</v>
      </c>
      <c r="B15" s="43" t="s">
        <v>308</v>
      </c>
      <c r="C15" s="97"/>
    </row>
    <row r="16" spans="1:6" x14ac:dyDescent="0.4">
      <c r="A16" s="43">
        <v>14</v>
      </c>
      <c r="B16" s="43" t="s">
        <v>309</v>
      </c>
      <c r="C16" s="97"/>
    </row>
    <row r="17" spans="1:3" x14ac:dyDescent="0.4">
      <c r="A17" s="43">
        <v>15</v>
      </c>
      <c r="B17" s="43" t="s">
        <v>368</v>
      </c>
      <c r="C17" s="97"/>
    </row>
    <row r="18" spans="1:3" x14ac:dyDescent="0.4">
      <c r="A18" s="43">
        <v>16</v>
      </c>
      <c r="B18" s="43" t="s">
        <v>6</v>
      </c>
      <c r="C18" s="45"/>
    </row>
    <row r="19" spans="1:3" x14ac:dyDescent="0.4">
      <c r="A19" s="43">
        <v>17</v>
      </c>
      <c r="B19" s="43"/>
      <c r="C19"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37"/>
  <sheetViews>
    <sheetView workbookViewId="0">
      <selection activeCell="A2" sqref="A2:G2"/>
    </sheetView>
  </sheetViews>
  <sheetFormatPr baseColWidth="10" defaultColWidth="11.42578125" defaultRowHeight="13.15" x14ac:dyDescent="0.4"/>
  <cols>
    <col min="1" max="1" width="13.140625" style="38" customWidth="1"/>
    <col min="2" max="2" width="55.140625" style="38" customWidth="1"/>
    <col min="3" max="4" width="11.42578125" style="38"/>
    <col min="5" max="5" width="26.140625" style="38" bestFit="1" customWidth="1"/>
    <col min="6" max="16384" width="11.42578125" style="38"/>
  </cols>
  <sheetData>
    <row r="1" spans="1:5" ht="13.5" thickBot="1" x14ac:dyDescent="0.45">
      <c r="A1" s="45" t="s">
        <v>80</v>
      </c>
      <c r="B1" s="46">
        <v>35</v>
      </c>
      <c r="C1" s="45">
        <f>MAX($A$3:$A$37)-1</f>
        <v>34</v>
      </c>
    </row>
    <row r="2" spans="1:5" ht="13.5" thickTop="1" x14ac:dyDescent="0.4">
      <c r="A2" s="47" t="s">
        <v>33</v>
      </c>
      <c r="B2" s="47" t="s">
        <v>34</v>
      </c>
      <c r="C2" s="45" t="s">
        <v>35</v>
      </c>
    </row>
    <row r="3" spans="1:5" x14ac:dyDescent="0.4">
      <c r="A3" s="43">
        <v>1</v>
      </c>
      <c r="B3" s="41" t="s">
        <v>82</v>
      </c>
      <c r="C3" s="42"/>
    </row>
    <row r="4" spans="1:5" ht="13.9" x14ac:dyDescent="0.4">
      <c r="A4" s="43">
        <v>2</v>
      </c>
      <c r="B4" s="43" t="s">
        <v>83</v>
      </c>
      <c r="C4" s="45" t="s">
        <v>37</v>
      </c>
      <c r="E4" s="92"/>
    </row>
    <row r="5" spans="1:5" ht="13.9" x14ac:dyDescent="0.4">
      <c r="A5" s="43">
        <v>3</v>
      </c>
      <c r="B5" s="43" t="s">
        <v>330</v>
      </c>
      <c r="C5" s="45"/>
      <c r="E5" s="92"/>
    </row>
    <row r="6" spans="1:5" x14ac:dyDescent="0.4">
      <c r="A6" s="43">
        <v>4</v>
      </c>
      <c r="B6" s="43" t="s">
        <v>331</v>
      </c>
      <c r="C6" s="45" t="s">
        <v>37</v>
      </c>
    </row>
    <row r="7" spans="1:5" ht="13.9" x14ac:dyDescent="0.4">
      <c r="A7" s="43">
        <v>5</v>
      </c>
      <c r="B7" s="43" t="s">
        <v>332</v>
      </c>
      <c r="C7" s="45"/>
      <c r="E7" s="92"/>
    </row>
    <row r="8" spans="1:5" ht="13.9" x14ac:dyDescent="0.4">
      <c r="A8" s="43">
        <v>6</v>
      </c>
      <c r="B8" s="43" t="s">
        <v>333</v>
      </c>
      <c r="C8" s="45" t="s">
        <v>37</v>
      </c>
      <c r="E8" s="92"/>
    </row>
    <row r="9" spans="1:5" ht="13.9" x14ac:dyDescent="0.4">
      <c r="A9" s="43">
        <v>7</v>
      </c>
      <c r="B9" s="43" t="s">
        <v>124</v>
      </c>
      <c r="C9" s="26"/>
      <c r="E9" s="92"/>
    </row>
    <row r="10" spans="1:5" x14ac:dyDescent="0.4">
      <c r="A10" s="43">
        <v>8</v>
      </c>
      <c r="B10" s="43" t="s">
        <v>84</v>
      </c>
      <c r="C10" s="26"/>
    </row>
    <row r="11" spans="1:5" ht="15.95" customHeight="1" x14ac:dyDescent="0.4">
      <c r="A11" s="43">
        <v>9</v>
      </c>
      <c r="B11" s="43" t="s">
        <v>229</v>
      </c>
      <c r="C11" s="26"/>
      <c r="E11" s="92"/>
    </row>
    <row r="12" spans="1:5" ht="13.9" x14ac:dyDescent="0.4">
      <c r="A12" s="43">
        <v>10</v>
      </c>
      <c r="B12" s="43" t="s">
        <v>230</v>
      </c>
      <c r="C12" s="26" t="s">
        <v>37</v>
      </c>
      <c r="E12" s="92"/>
    </row>
    <row r="13" spans="1:5" ht="13.9" x14ac:dyDescent="0.4">
      <c r="A13" s="43">
        <v>11</v>
      </c>
      <c r="B13" s="43" t="s">
        <v>231</v>
      </c>
      <c r="C13" s="26"/>
      <c r="E13" s="92"/>
    </row>
    <row r="14" spans="1:5" ht="13.9" x14ac:dyDescent="0.4">
      <c r="A14" s="43">
        <v>12</v>
      </c>
      <c r="B14" s="43" t="s">
        <v>85</v>
      </c>
      <c r="C14" s="26"/>
      <c r="E14" s="92"/>
    </row>
    <row r="15" spans="1:5" x14ac:dyDescent="0.4">
      <c r="A15" s="43">
        <v>13</v>
      </c>
      <c r="B15" s="43" t="s">
        <v>86</v>
      </c>
      <c r="C15" s="26"/>
    </row>
    <row r="16" spans="1:5" x14ac:dyDescent="0.4">
      <c r="A16" s="43">
        <v>14</v>
      </c>
      <c r="B16" s="43" t="s">
        <v>232</v>
      </c>
      <c r="C16" s="26"/>
    </row>
    <row r="17" spans="1:3" x14ac:dyDescent="0.4">
      <c r="A17" s="43">
        <v>15</v>
      </c>
      <c r="B17" s="43" t="s">
        <v>334</v>
      </c>
      <c r="C17" s="26"/>
    </row>
    <row r="18" spans="1:3" x14ac:dyDescent="0.4">
      <c r="A18" s="43">
        <v>16</v>
      </c>
      <c r="B18" s="43" t="s">
        <v>233</v>
      </c>
      <c r="C18" s="26"/>
    </row>
    <row r="19" spans="1:3" x14ac:dyDescent="0.4">
      <c r="A19" s="43">
        <v>17</v>
      </c>
      <c r="B19" s="43" t="s">
        <v>87</v>
      </c>
      <c r="C19" s="26"/>
    </row>
    <row r="20" spans="1:3" ht="26.25" x14ac:dyDescent="0.4">
      <c r="A20" s="43">
        <v>18</v>
      </c>
      <c r="B20" s="43" t="s">
        <v>335</v>
      </c>
      <c r="C20" s="26"/>
    </row>
    <row r="21" spans="1:3" x14ac:dyDescent="0.4">
      <c r="A21" s="43">
        <v>19</v>
      </c>
      <c r="B21" s="43" t="s">
        <v>336</v>
      </c>
      <c r="C21" s="26"/>
    </row>
    <row r="22" spans="1:3" x14ac:dyDescent="0.4">
      <c r="A22" s="43">
        <v>20</v>
      </c>
      <c r="B22" s="43" t="s">
        <v>337</v>
      </c>
      <c r="C22" s="26"/>
    </row>
    <row r="23" spans="1:3" x14ac:dyDescent="0.4">
      <c r="A23" s="43">
        <v>21</v>
      </c>
      <c r="B23" s="43" t="s">
        <v>338</v>
      </c>
      <c r="C23" s="26"/>
    </row>
    <row r="24" spans="1:3" x14ac:dyDescent="0.4">
      <c r="A24" s="43">
        <v>22</v>
      </c>
      <c r="B24" s="43" t="s">
        <v>339</v>
      </c>
      <c r="C24" s="26"/>
    </row>
    <row r="25" spans="1:3" x14ac:dyDescent="0.4">
      <c r="A25" s="43">
        <v>23</v>
      </c>
      <c r="B25" s="43" t="s">
        <v>340</v>
      </c>
      <c r="C25" s="26"/>
    </row>
    <row r="26" spans="1:3" x14ac:dyDescent="0.4">
      <c r="A26" s="43">
        <v>24</v>
      </c>
      <c r="B26" s="43" t="s">
        <v>341</v>
      </c>
      <c r="C26" s="26"/>
    </row>
    <row r="27" spans="1:3" x14ac:dyDescent="0.4">
      <c r="A27" s="43">
        <v>25</v>
      </c>
      <c r="B27" s="43" t="s">
        <v>342</v>
      </c>
      <c r="C27" s="26"/>
    </row>
    <row r="28" spans="1:3" x14ac:dyDescent="0.4">
      <c r="A28" s="43">
        <v>26</v>
      </c>
      <c r="B28" s="43" t="s">
        <v>234</v>
      </c>
      <c r="C28" s="26"/>
    </row>
    <row r="29" spans="1:3" x14ac:dyDescent="0.4">
      <c r="A29" s="43">
        <v>27</v>
      </c>
      <c r="B29" s="43" t="s">
        <v>217</v>
      </c>
      <c r="C29" s="26"/>
    </row>
    <row r="30" spans="1:3" x14ac:dyDescent="0.4">
      <c r="A30" s="43">
        <v>28</v>
      </c>
      <c r="B30" s="43" t="s">
        <v>218</v>
      </c>
      <c r="C30" s="26"/>
    </row>
    <row r="31" spans="1:3" ht="26.25" x14ac:dyDescent="0.4">
      <c r="A31" s="43">
        <v>29</v>
      </c>
      <c r="B31" s="43" t="s">
        <v>343</v>
      </c>
      <c r="C31" s="26"/>
    </row>
    <row r="32" spans="1:3" x14ac:dyDescent="0.4">
      <c r="A32" s="43">
        <v>30</v>
      </c>
      <c r="B32" s="43" t="s">
        <v>249</v>
      </c>
      <c r="C32" s="26"/>
    </row>
    <row r="33" spans="1:3" ht="26.25" x14ac:dyDescent="0.4">
      <c r="A33" s="43">
        <v>31</v>
      </c>
      <c r="B33" s="43" t="s">
        <v>358</v>
      </c>
      <c r="C33" s="26"/>
    </row>
    <row r="34" spans="1:3" x14ac:dyDescent="0.4">
      <c r="A34" s="43">
        <v>32</v>
      </c>
      <c r="B34" s="43" t="s">
        <v>374</v>
      </c>
      <c r="C34" s="26"/>
    </row>
    <row r="35" spans="1:3" x14ac:dyDescent="0.4">
      <c r="A35" s="43">
        <v>33</v>
      </c>
      <c r="B35" s="43" t="s">
        <v>375</v>
      </c>
      <c r="C35" s="26"/>
    </row>
    <row r="36" spans="1:3" x14ac:dyDescent="0.4">
      <c r="A36" s="43">
        <v>34</v>
      </c>
      <c r="B36" s="43" t="s">
        <v>6</v>
      </c>
      <c r="C36" s="45"/>
    </row>
    <row r="37" spans="1:3" ht="13.9" x14ac:dyDescent="0.4">
      <c r="A37" s="43">
        <v>35</v>
      </c>
      <c r="B37" s="65"/>
      <c r="C37"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1"/>
  <sheetViews>
    <sheetView workbookViewId="0">
      <selection activeCell="A2" sqref="A2:G2"/>
    </sheetView>
  </sheetViews>
  <sheetFormatPr baseColWidth="10" defaultColWidth="11.42578125" defaultRowHeight="13.15" x14ac:dyDescent="0.4"/>
  <cols>
    <col min="1" max="1" width="13.140625" style="76" customWidth="1"/>
    <col min="2" max="2" width="54.42578125" style="76" bestFit="1" customWidth="1"/>
    <col min="3" max="16384" width="11.42578125" style="76"/>
  </cols>
  <sheetData>
    <row r="1" spans="1:3" ht="13.5" thickBot="1" x14ac:dyDescent="0.45">
      <c r="A1" s="77" t="s">
        <v>206</v>
      </c>
      <c r="B1" s="86">
        <v>15</v>
      </c>
      <c r="C1" s="77">
        <f>MAX($A$3:$A$17)-1</f>
        <v>14</v>
      </c>
    </row>
    <row r="2" spans="1:3" ht="13.5" thickTop="1" x14ac:dyDescent="0.4">
      <c r="A2" s="85" t="s">
        <v>33</v>
      </c>
      <c r="B2" s="84" t="s">
        <v>34</v>
      </c>
      <c r="C2" s="77" t="s">
        <v>35</v>
      </c>
    </row>
    <row r="3" spans="1:3" x14ac:dyDescent="0.4">
      <c r="A3" s="79">
        <v>1</v>
      </c>
      <c r="B3" s="81" t="s">
        <v>215</v>
      </c>
      <c r="C3" s="83"/>
    </row>
    <row r="4" spans="1:3" ht="26.25" x14ac:dyDescent="0.4">
      <c r="A4" s="79">
        <v>2</v>
      </c>
      <c r="B4" s="81" t="s">
        <v>214</v>
      </c>
      <c r="C4" s="82" t="s">
        <v>37</v>
      </c>
    </row>
    <row r="5" spans="1:3" x14ac:dyDescent="0.4">
      <c r="A5" s="79">
        <v>3</v>
      </c>
      <c r="B5" s="81" t="s">
        <v>213</v>
      </c>
      <c r="C5" s="82"/>
    </row>
    <row r="6" spans="1:3" x14ac:dyDescent="0.4">
      <c r="A6" s="79">
        <v>4</v>
      </c>
      <c r="B6" s="81" t="s">
        <v>212</v>
      </c>
      <c r="C6" s="82" t="s">
        <v>37</v>
      </c>
    </row>
    <row r="7" spans="1:3" ht="26.25" x14ac:dyDescent="0.4">
      <c r="A7" s="79">
        <v>5</v>
      </c>
      <c r="B7" s="81" t="s">
        <v>211</v>
      </c>
      <c r="C7" s="82"/>
    </row>
    <row r="8" spans="1:3" x14ac:dyDescent="0.4">
      <c r="A8" s="79">
        <v>6</v>
      </c>
      <c r="B8" s="81" t="s">
        <v>210</v>
      </c>
      <c r="C8" s="82"/>
    </row>
    <row r="9" spans="1:3" x14ac:dyDescent="0.4">
      <c r="A9" s="79">
        <v>7</v>
      </c>
      <c r="B9" s="81" t="s">
        <v>209</v>
      </c>
      <c r="C9" s="82"/>
    </row>
    <row r="10" spans="1:3" x14ac:dyDescent="0.4">
      <c r="A10" s="79">
        <v>8</v>
      </c>
      <c r="B10" s="81" t="s">
        <v>208</v>
      </c>
      <c r="C10" s="81"/>
    </row>
    <row r="11" spans="1:3" x14ac:dyDescent="0.4">
      <c r="A11" s="79">
        <v>9</v>
      </c>
      <c r="B11" s="81" t="s">
        <v>248</v>
      </c>
      <c r="C11" s="82"/>
    </row>
    <row r="12" spans="1:3" x14ac:dyDescent="0.4">
      <c r="A12" s="79">
        <v>10</v>
      </c>
      <c r="B12" s="81" t="s">
        <v>317</v>
      </c>
      <c r="C12" s="82"/>
    </row>
    <row r="13" spans="1:3" x14ac:dyDescent="0.4">
      <c r="A13" s="79">
        <v>11</v>
      </c>
      <c r="B13" s="81" t="s">
        <v>370</v>
      </c>
      <c r="C13" s="82"/>
    </row>
    <row r="14" spans="1:3" x14ac:dyDescent="0.4">
      <c r="A14" s="79">
        <v>12</v>
      </c>
      <c r="B14" s="81" t="s">
        <v>371</v>
      </c>
      <c r="C14" s="82" t="s">
        <v>37</v>
      </c>
    </row>
    <row r="15" spans="1:3" x14ac:dyDescent="0.4">
      <c r="A15" s="79">
        <v>13</v>
      </c>
      <c r="B15" s="81" t="s">
        <v>373</v>
      </c>
      <c r="C15" s="82"/>
    </row>
    <row r="16" spans="1:3" x14ac:dyDescent="0.4">
      <c r="A16" s="79">
        <v>14</v>
      </c>
      <c r="B16" s="81" t="s">
        <v>6</v>
      </c>
      <c r="C16" s="80"/>
    </row>
    <row r="17" spans="1:3" x14ac:dyDescent="0.4">
      <c r="A17" s="79">
        <v>15</v>
      </c>
      <c r="B17" s="78"/>
      <c r="C17" s="77"/>
    </row>
    <row r="21" spans="1:3" x14ac:dyDescent="0.4">
      <c r="B21" s="81"/>
    </row>
  </sheetData>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84"/>
  <sheetViews>
    <sheetView workbookViewId="0">
      <pane xSplit="1" ySplit="1" topLeftCell="B37" activePane="bottomRight" state="frozen"/>
      <selection activeCell="A2" sqref="A2:G2"/>
      <selection pane="topRight" activeCell="A2" sqref="A2:G2"/>
      <selection pane="bottomLeft" activeCell="A2" sqref="A2:G2"/>
      <selection pane="bottomRight" activeCell="A2" sqref="A2:G2"/>
    </sheetView>
  </sheetViews>
  <sheetFormatPr baseColWidth="10" defaultRowHeight="13.9" x14ac:dyDescent="0.4"/>
  <cols>
    <col min="1" max="1" width="16.42578125" bestFit="1" customWidth="1"/>
    <col min="2" max="2" width="54.42578125" bestFit="1" customWidth="1"/>
    <col min="3" max="4" width="6.640625" style="62" customWidth="1"/>
  </cols>
  <sheetData>
    <row r="1" spans="1:4" x14ac:dyDescent="0.4">
      <c r="A1" s="40" t="s">
        <v>131</v>
      </c>
      <c r="B1" s="40" t="s">
        <v>132</v>
      </c>
      <c r="C1" s="59"/>
      <c r="D1" s="59" t="s">
        <v>132</v>
      </c>
    </row>
    <row r="2" spans="1:4" x14ac:dyDescent="0.4">
      <c r="A2" s="30" t="s">
        <v>133</v>
      </c>
      <c r="B2" s="60">
        <v>8</v>
      </c>
      <c r="C2" s="61"/>
      <c r="D2" s="62">
        <f>MAX(A3:A10)-1</f>
        <v>7</v>
      </c>
    </row>
    <row r="3" spans="1:4" x14ac:dyDescent="0.4">
      <c r="A3">
        <v>1</v>
      </c>
      <c r="B3" t="s">
        <v>134</v>
      </c>
    </row>
    <row r="4" spans="1:4" x14ac:dyDescent="0.4">
      <c r="A4">
        <v>2</v>
      </c>
      <c r="B4" t="s">
        <v>135</v>
      </c>
    </row>
    <row r="5" spans="1:4" x14ac:dyDescent="0.4">
      <c r="A5">
        <v>3</v>
      </c>
      <c r="B5" t="s">
        <v>136</v>
      </c>
    </row>
    <row r="6" spans="1:4" x14ac:dyDescent="0.4">
      <c r="A6">
        <v>4</v>
      </c>
      <c r="B6" t="s">
        <v>137</v>
      </c>
    </row>
    <row r="7" spans="1:4" x14ac:dyDescent="0.4">
      <c r="A7">
        <v>5</v>
      </c>
      <c r="B7" t="s">
        <v>138</v>
      </c>
    </row>
    <row r="8" spans="1:4" x14ac:dyDescent="0.4">
      <c r="A8">
        <v>6</v>
      </c>
      <c r="B8" t="s">
        <v>139</v>
      </c>
    </row>
    <row r="9" spans="1:4" x14ac:dyDescent="0.4">
      <c r="A9">
        <v>7</v>
      </c>
      <c r="B9" t="s">
        <v>140</v>
      </c>
    </row>
    <row r="10" spans="1:4" x14ac:dyDescent="0.4">
      <c r="A10">
        <v>8</v>
      </c>
    </row>
    <row r="13" spans="1:4" x14ac:dyDescent="0.4">
      <c r="A13" s="30" t="s">
        <v>141</v>
      </c>
      <c r="B13" s="60">
        <v>13</v>
      </c>
      <c r="C13" s="61"/>
      <c r="D13" s="62">
        <f>MAX(A14:A26)-1</f>
        <v>12</v>
      </c>
    </row>
    <row r="14" spans="1:4" x14ac:dyDescent="0.4">
      <c r="A14">
        <v>1</v>
      </c>
      <c r="B14" t="s">
        <v>142</v>
      </c>
    </row>
    <row r="15" spans="1:4" x14ac:dyDescent="0.4">
      <c r="A15">
        <v>2</v>
      </c>
      <c r="B15" t="s">
        <v>143</v>
      </c>
    </row>
    <row r="16" spans="1:4" x14ac:dyDescent="0.4">
      <c r="A16">
        <v>3</v>
      </c>
      <c r="B16" t="s">
        <v>144</v>
      </c>
    </row>
    <row r="17" spans="1:4" x14ac:dyDescent="0.4">
      <c r="A17">
        <v>4</v>
      </c>
      <c r="B17" t="s">
        <v>145</v>
      </c>
    </row>
    <row r="18" spans="1:4" x14ac:dyDescent="0.4">
      <c r="A18">
        <v>5</v>
      </c>
      <c r="B18" t="s">
        <v>146</v>
      </c>
    </row>
    <row r="19" spans="1:4" x14ac:dyDescent="0.4">
      <c r="A19">
        <v>6</v>
      </c>
      <c r="B19" t="s">
        <v>147</v>
      </c>
    </row>
    <row r="20" spans="1:4" x14ac:dyDescent="0.4">
      <c r="A20">
        <v>7</v>
      </c>
      <c r="B20" t="s">
        <v>148</v>
      </c>
    </row>
    <row r="21" spans="1:4" x14ac:dyDescent="0.4">
      <c r="A21">
        <v>8</v>
      </c>
      <c r="B21" t="s">
        <v>149</v>
      </c>
    </row>
    <row r="22" spans="1:4" x14ac:dyDescent="0.4">
      <c r="A22">
        <v>9</v>
      </c>
      <c r="B22" t="s">
        <v>150</v>
      </c>
    </row>
    <row r="23" spans="1:4" x14ac:dyDescent="0.4">
      <c r="A23">
        <v>10</v>
      </c>
      <c r="B23" t="s">
        <v>151</v>
      </c>
    </row>
    <row r="24" spans="1:4" x14ac:dyDescent="0.4">
      <c r="A24">
        <v>11</v>
      </c>
      <c r="B24" t="s">
        <v>152</v>
      </c>
    </row>
    <row r="25" spans="1:4" x14ac:dyDescent="0.4">
      <c r="A25">
        <v>12</v>
      </c>
      <c r="B25" t="s">
        <v>153</v>
      </c>
    </row>
    <row r="26" spans="1:4" x14ac:dyDescent="0.4">
      <c r="A26">
        <v>13</v>
      </c>
    </row>
    <row r="29" spans="1:4" x14ac:dyDescent="0.4">
      <c r="A29" t="s">
        <v>154</v>
      </c>
      <c r="B29" s="60">
        <v>8</v>
      </c>
      <c r="C29" s="61"/>
      <c r="D29" s="61">
        <f>MAX(A30:A37)-1</f>
        <v>7</v>
      </c>
    </row>
    <row r="30" spans="1:4" x14ac:dyDescent="0.4">
      <c r="A30" s="63">
        <v>1</v>
      </c>
      <c r="B30" s="63" t="s">
        <v>155</v>
      </c>
    </row>
    <row r="31" spans="1:4" ht="16.149999999999999" x14ac:dyDescent="0.55000000000000004">
      <c r="A31" s="63">
        <v>2</v>
      </c>
      <c r="B31" s="63" t="s">
        <v>171</v>
      </c>
    </row>
    <row r="32" spans="1:4" ht="16.149999999999999" x14ac:dyDescent="0.55000000000000004">
      <c r="A32" s="63">
        <v>3</v>
      </c>
      <c r="B32" s="63" t="s">
        <v>172</v>
      </c>
    </row>
    <row r="33" spans="1:4" x14ac:dyDescent="0.4">
      <c r="A33" s="63">
        <v>4</v>
      </c>
      <c r="B33" s="63" t="s">
        <v>156</v>
      </c>
    </row>
    <row r="34" spans="1:4" ht="16.149999999999999" x14ac:dyDescent="0.55000000000000004">
      <c r="A34" s="63">
        <v>5</v>
      </c>
      <c r="B34" s="63" t="s">
        <v>175</v>
      </c>
    </row>
    <row r="35" spans="1:4" ht="16.149999999999999" x14ac:dyDescent="0.55000000000000004">
      <c r="A35" s="63">
        <v>6</v>
      </c>
      <c r="B35" s="63" t="s">
        <v>176</v>
      </c>
    </row>
    <row r="36" spans="1:4" x14ac:dyDescent="0.4">
      <c r="A36" s="63">
        <v>7</v>
      </c>
      <c r="B36" s="63" t="s">
        <v>157</v>
      </c>
    </row>
    <row r="37" spans="1:4" x14ac:dyDescent="0.4">
      <c r="A37" s="63">
        <v>8</v>
      </c>
      <c r="B37" s="63"/>
    </row>
    <row r="40" spans="1:4" x14ac:dyDescent="0.4">
      <c r="A40" t="s">
        <v>158</v>
      </c>
      <c r="B40" s="60">
        <v>4</v>
      </c>
      <c r="C40" s="61"/>
      <c r="D40" s="62">
        <f>MAX(A41:A44)-1</f>
        <v>3</v>
      </c>
    </row>
    <row r="41" spans="1:4" ht="16.149999999999999" x14ac:dyDescent="0.55000000000000004">
      <c r="A41">
        <v>1</v>
      </c>
      <c r="B41" t="s">
        <v>173</v>
      </c>
    </row>
    <row r="42" spans="1:4" x14ac:dyDescent="0.4">
      <c r="A42">
        <v>2</v>
      </c>
      <c r="B42" s="40" t="s">
        <v>159</v>
      </c>
    </row>
    <row r="43" spans="1:4" x14ac:dyDescent="0.4">
      <c r="A43">
        <v>3</v>
      </c>
      <c r="B43" t="s">
        <v>160</v>
      </c>
    </row>
    <row r="44" spans="1:4" x14ac:dyDescent="0.4">
      <c r="A44">
        <v>4</v>
      </c>
    </row>
    <row r="47" spans="1:4" x14ac:dyDescent="0.4">
      <c r="A47" s="30" t="s">
        <v>161</v>
      </c>
      <c r="B47" s="60">
        <v>11</v>
      </c>
      <c r="C47" s="61"/>
      <c r="D47" s="62">
        <f>MAX(A48:A58)-1</f>
        <v>10</v>
      </c>
    </row>
    <row r="48" spans="1:4" x14ac:dyDescent="0.4">
      <c r="A48">
        <v>1</v>
      </c>
      <c r="B48" t="s">
        <v>162</v>
      </c>
    </row>
    <row r="49" spans="1:4" x14ac:dyDescent="0.4">
      <c r="A49">
        <v>2</v>
      </c>
      <c r="B49" t="s">
        <v>163</v>
      </c>
    </row>
    <row r="50" spans="1:4" x14ac:dyDescent="0.4">
      <c r="A50">
        <v>3</v>
      </c>
      <c r="B50" t="s">
        <v>164</v>
      </c>
    </row>
    <row r="51" spans="1:4" x14ac:dyDescent="0.4">
      <c r="A51">
        <v>4</v>
      </c>
      <c r="B51" t="s">
        <v>165</v>
      </c>
    </row>
    <row r="52" spans="1:4" x14ac:dyDescent="0.4">
      <c r="A52">
        <v>5</v>
      </c>
      <c r="B52" t="s">
        <v>166</v>
      </c>
    </row>
    <row r="53" spans="1:4" x14ac:dyDescent="0.4">
      <c r="A53">
        <v>6</v>
      </c>
      <c r="B53" t="s">
        <v>167</v>
      </c>
    </row>
    <row r="54" spans="1:4" x14ac:dyDescent="0.4">
      <c r="A54">
        <v>7</v>
      </c>
      <c r="B54" s="40" t="s">
        <v>205</v>
      </c>
    </row>
    <row r="55" spans="1:4" x14ac:dyDescent="0.4">
      <c r="A55">
        <v>8</v>
      </c>
      <c r="B55" s="40" t="s">
        <v>221</v>
      </c>
    </row>
    <row r="56" spans="1:4" x14ac:dyDescent="0.4">
      <c r="A56">
        <v>9</v>
      </c>
      <c r="B56" s="40" t="s">
        <v>244</v>
      </c>
    </row>
    <row r="57" spans="1:4" x14ac:dyDescent="0.4">
      <c r="A57">
        <v>10</v>
      </c>
      <c r="B57" t="s">
        <v>6</v>
      </c>
    </row>
    <row r="58" spans="1:4" x14ac:dyDescent="0.4">
      <c r="A58">
        <v>11</v>
      </c>
    </row>
    <row r="61" spans="1:4" x14ac:dyDescent="0.4">
      <c r="A61" t="s">
        <v>168</v>
      </c>
      <c r="B61" s="60">
        <v>23</v>
      </c>
      <c r="C61" s="61"/>
      <c r="D61" s="62">
        <f>MAX(A62:A84)-1</f>
        <v>22</v>
      </c>
    </row>
    <row r="62" spans="1:4" x14ac:dyDescent="0.4">
      <c r="A62">
        <v>1</v>
      </c>
      <c r="B62" s="40" t="s">
        <v>344</v>
      </c>
    </row>
    <row r="63" spans="1:4" x14ac:dyDescent="0.4">
      <c r="A63">
        <v>2</v>
      </c>
      <c r="B63" s="40" t="s">
        <v>345</v>
      </c>
      <c r="C63" s="59" t="s">
        <v>37</v>
      </c>
    </row>
    <row r="64" spans="1:4" x14ac:dyDescent="0.4">
      <c r="A64">
        <v>3</v>
      </c>
      <c r="B64" s="40" t="s">
        <v>219</v>
      </c>
      <c r="C64" s="59" t="s">
        <v>37</v>
      </c>
    </row>
    <row r="65" spans="1:3" x14ac:dyDescent="0.4">
      <c r="A65">
        <v>4</v>
      </c>
      <c r="B65" s="40" t="s">
        <v>346</v>
      </c>
      <c r="C65" s="59" t="s">
        <v>37</v>
      </c>
    </row>
    <row r="66" spans="1:3" x14ac:dyDescent="0.4">
      <c r="A66">
        <v>5</v>
      </c>
      <c r="B66" s="40" t="s">
        <v>204</v>
      </c>
    </row>
    <row r="67" spans="1:3" x14ac:dyDescent="0.4">
      <c r="A67">
        <v>6</v>
      </c>
      <c r="B67" s="40" t="s">
        <v>348</v>
      </c>
      <c r="C67" s="62" t="s">
        <v>37</v>
      </c>
    </row>
    <row r="68" spans="1:3" x14ac:dyDescent="0.4">
      <c r="A68">
        <v>7</v>
      </c>
      <c r="B68" s="40" t="s">
        <v>347</v>
      </c>
      <c r="C68" s="62" t="s">
        <v>37</v>
      </c>
    </row>
    <row r="69" spans="1:3" x14ac:dyDescent="0.4">
      <c r="A69">
        <v>8</v>
      </c>
      <c r="B69" s="40" t="s">
        <v>349</v>
      </c>
      <c r="C69" s="62" t="s">
        <v>37</v>
      </c>
    </row>
    <row r="70" spans="1:3" x14ac:dyDescent="0.4">
      <c r="A70">
        <v>9</v>
      </c>
      <c r="B70" s="40" t="s">
        <v>354</v>
      </c>
      <c r="C70" s="62" t="s">
        <v>37</v>
      </c>
    </row>
    <row r="71" spans="1:3" x14ac:dyDescent="0.4">
      <c r="A71">
        <v>10</v>
      </c>
      <c r="B71" s="40" t="s">
        <v>353</v>
      </c>
      <c r="C71" s="62" t="s">
        <v>37</v>
      </c>
    </row>
    <row r="72" spans="1:3" x14ac:dyDescent="0.4">
      <c r="A72">
        <v>11</v>
      </c>
      <c r="B72" s="40" t="s">
        <v>352</v>
      </c>
      <c r="C72" s="62" t="s">
        <v>37</v>
      </c>
    </row>
    <row r="73" spans="1:3" x14ac:dyDescent="0.4">
      <c r="A73">
        <v>12</v>
      </c>
      <c r="B73" s="40" t="s">
        <v>355</v>
      </c>
      <c r="C73" s="62" t="s">
        <v>37</v>
      </c>
    </row>
    <row r="74" spans="1:3" x14ac:dyDescent="0.4">
      <c r="A74">
        <v>13</v>
      </c>
      <c r="B74" s="40" t="s">
        <v>351</v>
      </c>
      <c r="C74" s="62" t="s">
        <v>37</v>
      </c>
    </row>
    <row r="75" spans="1:3" x14ac:dyDescent="0.4">
      <c r="A75">
        <v>14</v>
      </c>
      <c r="B75" s="40" t="s">
        <v>318</v>
      </c>
      <c r="C75" s="62" t="s">
        <v>37</v>
      </c>
    </row>
    <row r="76" spans="1:3" x14ac:dyDescent="0.4">
      <c r="A76">
        <v>15</v>
      </c>
      <c r="B76" s="40" t="s">
        <v>350</v>
      </c>
      <c r="C76" s="62" t="s">
        <v>37</v>
      </c>
    </row>
    <row r="77" spans="1:3" x14ac:dyDescent="0.4">
      <c r="A77">
        <v>16</v>
      </c>
      <c r="B77" s="40" t="s">
        <v>356</v>
      </c>
      <c r="C77" s="62" t="s">
        <v>37</v>
      </c>
    </row>
    <row r="78" spans="1:3" x14ac:dyDescent="0.4">
      <c r="A78">
        <v>17</v>
      </c>
      <c r="B78" s="40" t="s">
        <v>357</v>
      </c>
      <c r="C78" s="62" t="s">
        <v>37</v>
      </c>
    </row>
    <row r="79" spans="1:3" x14ac:dyDescent="0.4">
      <c r="A79">
        <v>18</v>
      </c>
      <c r="B79" t="s">
        <v>170</v>
      </c>
    </row>
    <row r="80" spans="1:3" x14ac:dyDescent="0.4">
      <c r="A80">
        <v>19</v>
      </c>
      <c r="B80" t="s">
        <v>169</v>
      </c>
    </row>
    <row r="81" spans="1:2" x14ac:dyDescent="0.4">
      <c r="A81">
        <v>20</v>
      </c>
      <c r="B81" s="40" t="s">
        <v>220</v>
      </c>
    </row>
    <row r="82" spans="1:2" x14ac:dyDescent="0.4">
      <c r="A82">
        <v>21</v>
      </c>
      <c r="B82" s="40" t="s">
        <v>359</v>
      </c>
    </row>
    <row r="83" spans="1:2" x14ac:dyDescent="0.4">
      <c r="A83">
        <v>22</v>
      </c>
      <c r="B83" t="s">
        <v>6</v>
      </c>
    </row>
    <row r="84" spans="1:2" x14ac:dyDescent="0.4">
      <c r="A84">
        <v>23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8D4E-910C-4EB1-98A4-88D8BCFE70C5}">
  <dimension ref="A1:C7"/>
  <sheetViews>
    <sheetView workbookViewId="0">
      <selection sqref="A1:C1"/>
    </sheetView>
  </sheetViews>
  <sheetFormatPr baseColWidth="10" defaultColWidth="11.42578125" defaultRowHeight="13.9" x14ac:dyDescent="0.4"/>
  <cols>
    <col min="1" max="3" width="27.5703125" style="117" customWidth="1"/>
    <col min="4" max="16384" width="11.42578125" style="117"/>
  </cols>
  <sheetData>
    <row r="1" spans="1:3" s="116" customFormat="1" ht="15" x14ac:dyDescent="0.4">
      <c r="A1" s="145" t="s">
        <v>58</v>
      </c>
      <c r="B1" s="145"/>
      <c r="C1" s="145"/>
    </row>
    <row r="2" spans="1:3" s="116" customFormat="1" ht="79.7" customHeight="1" x14ac:dyDescent="0.4">
      <c r="A2" s="143" t="s">
        <v>319</v>
      </c>
      <c r="B2" s="144"/>
      <c r="C2" s="144"/>
    </row>
    <row r="3" spans="1:3" s="116" customFormat="1" ht="66.2" customHeight="1" x14ac:dyDescent="0.4">
      <c r="A3" s="143" t="s">
        <v>70</v>
      </c>
      <c r="B3" s="144"/>
      <c r="C3" s="144"/>
    </row>
    <row r="4" spans="1:3" s="116" customFormat="1" ht="45" customHeight="1" x14ac:dyDescent="0.4">
      <c r="A4" s="143" t="s">
        <v>59</v>
      </c>
      <c r="B4" s="144"/>
      <c r="C4" s="144"/>
    </row>
    <row r="5" spans="1:3" s="116" customFormat="1" ht="45" customHeight="1" x14ac:dyDescent="0.4">
      <c r="A5" s="143" t="s">
        <v>71</v>
      </c>
      <c r="B5" s="143"/>
      <c r="C5" s="143"/>
    </row>
    <row r="6" spans="1:3" s="116" customFormat="1" ht="70.25" customHeight="1" x14ac:dyDescent="0.4">
      <c r="A6" s="143" t="s">
        <v>72</v>
      </c>
      <c r="B6" s="144"/>
      <c r="C6" s="144"/>
    </row>
    <row r="7" spans="1:3" s="116" customFormat="1" ht="65.25" customHeight="1" x14ac:dyDescent="0.4">
      <c r="A7" s="143" t="s">
        <v>76</v>
      </c>
      <c r="B7" s="144"/>
      <c r="C7" s="14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12A51-E216-421D-940E-FB3E30095380}">
  <dimension ref="A1:D16"/>
  <sheetViews>
    <sheetView workbookViewId="0"/>
  </sheetViews>
  <sheetFormatPr baseColWidth="10" defaultColWidth="11.42578125" defaultRowHeight="15.4" x14ac:dyDescent="0.45"/>
  <cols>
    <col min="1" max="3" width="27.5703125" style="120" customWidth="1"/>
    <col min="4" max="16384" width="11.42578125" style="120"/>
  </cols>
  <sheetData>
    <row r="1" spans="1:4" s="119" customFormat="1" x14ac:dyDescent="0.4">
      <c r="A1" s="118" t="s">
        <v>11</v>
      </c>
      <c r="B1" s="118"/>
      <c r="C1" s="118"/>
      <c r="D1" s="118"/>
    </row>
    <row r="2" spans="1:4" s="119" customFormat="1" ht="72" customHeight="1" x14ac:dyDescent="0.4">
      <c r="A2" s="146" t="s">
        <v>24</v>
      </c>
      <c r="B2" s="147"/>
      <c r="C2" s="147"/>
    </row>
    <row r="3" spans="1:4" s="119" customFormat="1" ht="59.45" customHeight="1" x14ac:dyDescent="0.4">
      <c r="A3" s="146" t="s">
        <v>25</v>
      </c>
      <c r="B3" s="147"/>
      <c r="C3" s="147"/>
    </row>
    <row r="4" spans="1:4" s="119" customFormat="1" ht="108" customHeight="1" x14ac:dyDescent="0.4">
      <c r="A4" s="146" t="s">
        <v>26</v>
      </c>
      <c r="B4" s="147"/>
      <c r="C4" s="147"/>
    </row>
    <row r="5" spans="1:4" s="119" customFormat="1" ht="154.5" customHeight="1" x14ac:dyDescent="0.4">
      <c r="A5" s="146" t="s">
        <v>27</v>
      </c>
      <c r="B5" s="146"/>
      <c r="C5" s="146"/>
    </row>
    <row r="6" spans="1:4" s="119" customFormat="1" ht="141.94999999999999" customHeight="1" x14ac:dyDescent="0.4">
      <c r="A6" s="146" t="s">
        <v>28</v>
      </c>
      <c r="B6" s="146"/>
      <c r="C6" s="146"/>
    </row>
    <row r="7" spans="1:4" s="119" customFormat="1" ht="195.2" customHeight="1" x14ac:dyDescent="0.4">
      <c r="A7" s="146" t="s">
        <v>320</v>
      </c>
      <c r="B7" s="147"/>
      <c r="C7" s="147"/>
    </row>
    <row r="8" spans="1:4" s="119" customFormat="1" ht="79.7" customHeight="1" x14ac:dyDescent="0.4">
      <c r="A8" s="146" t="s">
        <v>56</v>
      </c>
      <c r="B8" s="147"/>
      <c r="C8" s="147"/>
    </row>
    <row r="9" spans="1:4" x14ac:dyDescent="0.45">
      <c r="A9" s="148"/>
      <c r="B9" s="148"/>
      <c r="C9" s="148"/>
    </row>
    <row r="10" spans="1:4" x14ac:dyDescent="0.45">
      <c r="A10" s="148"/>
      <c r="B10" s="148"/>
      <c r="C10" s="148"/>
    </row>
    <row r="11" spans="1:4" x14ac:dyDescent="0.45">
      <c r="A11" s="148"/>
      <c r="B11" s="148"/>
      <c r="C11" s="148"/>
    </row>
    <row r="12" spans="1:4" x14ac:dyDescent="0.45">
      <c r="A12" s="148"/>
      <c r="B12" s="148"/>
      <c r="C12" s="148"/>
    </row>
    <row r="13" spans="1:4" x14ac:dyDescent="0.45">
      <c r="A13" s="148"/>
      <c r="B13" s="148"/>
      <c r="C13" s="148"/>
    </row>
    <row r="14" spans="1:4" x14ac:dyDescent="0.45">
      <c r="A14" s="148"/>
      <c r="B14" s="148"/>
      <c r="C14" s="148"/>
    </row>
    <row r="15" spans="1:4" x14ac:dyDescent="0.45">
      <c r="A15" s="148"/>
      <c r="B15" s="148"/>
      <c r="C15" s="148"/>
    </row>
    <row r="16" spans="1:4" x14ac:dyDescent="0.45">
      <c r="A16" s="148"/>
      <c r="B16" s="148"/>
      <c r="C16" s="148"/>
    </row>
  </sheetData>
  <sheetProtection algorithmName="SHA-512" hashValue="SxzC44hZSDdIcCMKysEeKwwEMMW/F7ou/7oD82WRJPBF1oG4KpGyhF/rjQCl0jfN9KWH7ja7ko6KJxEeKcNkiA==" saltValue="/GPtqUEBeJIGTscOdOsXHw=="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E1ECE-0D68-40C3-8FA7-F81B3CDCBCA6}">
  <sheetPr>
    <pageSetUpPr fitToPage="1"/>
  </sheetPr>
  <dimension ref="A1:E11"/>
  <sheetViews>
    <sheetView workbookViewId="0">
      <selection sqref="A1:C1"/>
    </sheetView>
  </sheetViews>
  <sheetFormatPr baseColWidth="10" defaultColWidth="11.42578125" defaultRowHeight="15.4" x14ac:dyDescent="0.45"/>
  <cols>
    <col min="1" max="3" width="27.5703125" style="121" customWidth="1"/>
    <col min="4" max="16384" width="11.42578125" style="121"/>
  </cols>
  <sheetData>
    <row r="1" spans="1:5" ht="27.75" customHeight="1" x14ac:dyDescent="0.45">
      <c r="A1" s="149" t="s">
        <v>321</v>
      </c>
      <c r="B1" s="149"/>
      <c r="C1" s="149"/>
    </row>
    <row r="2" spans="1:5" s="122" customFormat="1" ht="100.25" customHeight="1" x14ac:dyDescent="0.4">
      <c r="A2" s="146" t="s">
        <v>322</v>
      </c>
      <c r="B2" s="147"/>
      <c r="C2" s="147"/>
      <c r="E2" s="131"/>
    </row>
    <row r="3" spans="1:5" s="122" customFormat="1" ht="45" customHeight="1" x14ac:dyDescent="0.4">
      <c r="A3" s="146" t="s">
        <v>323</v>
      </c>
      <c r="B3" s="147"/>
      <c r="C3" s="147"/>
      <c r="E3" s="131"/>
    </row>
    <row r="4" spans="1:5" s="122" customFormat="1" ht="66.75" customHeight="1" x14ac:dyDescent="0.4">
      <c r="A4" s="150" t="s">
        <v>324</v>
      </c>
      <c r="B4" s="151"/>
      <c r="C4" s="152"/>
      <c r="E4" s="131"/>
    </row>
    <row r="5" spans="1:5" ht="30.75" x14ac:dyDescent="0.45">
      <c r="A5" s="123" t="s">
        <v>38</v>
      </c>
      <c r="B5" s="123" t="s">
        <v>41</v>
      </c>
    </row>
    <row r="6" spans="1:5" x14ac:dyDescent="0.45">
      <c r="A6" s="124">
        <v>1379</v>
      </c>
      <c r="B6" s="124">
        <v>1380</v>
      </c>
    </row>
    <row r="7" spans="1:5" x14ac:dyDescent="0.45">
      <c r="A7" s="124">
        <v>179.34</v>
      </c>
      <c r="B7" s="124">
        <v>179</v>
      </c>
    </row>
    <row r="8" spans="1:5" x14ac:dyDescent="0.45">
      <c r="A8" s="124">
        <v>80.12</v>
      </c>
      <c r="B8" s="124">
        <v>80.099999999999994</v>
      </c>
    </row>
    <row r="9" spans="1:5" x14ac:dyDescent="0.45">
      <c r="A9" s="124">
        <v>7.8</v>
      </c>
      <c r="B9" s="125">
        <v>7.8</v>
      </c>
    </row>
    <row r="10" spans="1:5" ht="24" hidden="1" customHeight="1" x14ac:dyDescent="0.45">
      <c r="A10" s="153"/>
      <c r="B10" s="154"/>
      <c r="C10" s="154"/>
    </row>
    <row r="11" spans="1:5" x14ac:dyDescent="0.45">
      <c r="A11" s="124">
        <v>7.8320000000000001E-2</v>
      </c>
      <c r="B11" s="126">
        <v>7.8299999999999995E-2</v>
      </c>
    </row>
  </sheetData>
  <sheetProtection algorithmName="SHA-512" hashValue="oiFZgejO7aO9TRYUo1rGhgSMA67x6jRpFh5cgARoWSitQdGjDNUfIYGIOZexRRVU5Kn0Gmu3hFMMOZ0Q9CeSYQ==" saltValue="WcU3v+2t5NMqD4+ukNHlq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02BA-C6EE-46CC-BA32-52E81DFC5BE7}">
  <dimension ref="A1:H20"/>
  <sheetViews>
    <sheetView zoomScaleNormal="100" workbookViewId="0">
      <selection sqref="A1:H1"/>
    </sheetView>
  </sheetViews>
  <sheetFormatPr baseColWidth="10" defaultColWidth="11.42578125" defaultRowHeight="13.9" x14ac:dyDescent="0.4"/>
  <cols>
    <col min="1" max="8" width="10.5703125" style="128" customWidth="1"/>
    <col min="9" max="256" width="11.42578125" style="128"/>
    <col min="257" max="264" width="10.5703125" style="128" customWidth="1"/>
    <col min="265" max="512" width="11.42578125" style="128"/>
    <col min="513" max="520" width="10.5703125" style="128" customWidth="1"/>
    <col min="521" max="768" width="11.42578125" style="128"/>
    <col min="769" max="776" width="10.5703125" style="128" customWidth="1"/>
    <col min="777" max="1024" width="11.42578125" style="128"/>
    <col min="1025" max="1032" width="10.5703125" style="128" customWidth="1"/>
    <col min="1033" max="1280" width="11.42578125" style="128"/>
    <col min="1281" max="1288" width="10.5703125" style="128" customWidth="1"/>
    <col min="1289" max="1536" width="11.42578125" style="128"/>
    <col min="1537" max="1544" width="10.5703125" style="128" customWidth="1"/>
    <col min="1545" max="1792" width="11.42578125" style="128"/>
    <col min="1793" max="1800" width="10.5703125" style="128" customWidth="1"/>
    <col min="1801" max="2048" width="11.42578125" style="128"/>
    <col min="2049" max="2056" width="10.5703125" style="128" customWidth="1"/>
    <col min="2057" max="2304" width="11.42578125" style="128"/>
    <col min="2305" max="2312" width="10.5703125" style="128" customWidth="1"/>
    <col min="2313" max="2560" width="11.42578125" style="128"/>
    <col min="2561" max="2568" width="10.5703125" style="128" customWidth="1"/>
    <col min="2569" max="2816" width="11.42578125" style="128"/>
    <col min="2817" max="2824" width="10.5703125" style="128" customWidth="1"/>
    <col min="2825" max="3072" width="11.42578125" style="128"/>
    <col min="3073" max="3080" width="10.5703125" style="128" customWidth="1"/>
    <col min="3081" max="3328" width="11.42578125" style="128"/>
    <col min="3329" max="3336" width="10.5703125" style="128" customWidth="1"/>
    <col min="3337" max="3584" width="11.42578125" style="128"/>
    <col min="3585" max="3592" width="10.5703125" style="128" customWidth="1"/>
    <col min="3593" max="3840" width="11.42578125" style="128"/>
    <col min="3841" max="3848" width="10.5703125" style="128" customWidth="1"/>
    <col min="3849" max="4096" width="11.42578125" style="128"/>
    <col min="4097" max="4104" width="10.5703125" style="128" customWidth="1"/>
    <col min="4105" max="4352" width="11.42578125" style="128"/>
    <col min="4353" max="4360" width="10.5703125" style="128" customWidth="1"/>
    <col min="4361" max="4608" width="11.42578125" style="128"/>
    <col min="4609" max="4616" width="10.5703125" style="128" customWidth="1"/>
    <col min="4617" max="4864" width="11.42578125" style="128"/>
    <col min="4865" max="4872" width="10.5703125" style="128" customWidth="1"/>
    <col min="4873" max="5120" width="11.42578125" style="128"/>
    <col min="5121" max="5128" width="10.5703125" style="128" customWidth="1"/>
    <col min="5129" max="5376" width="11.42578125" style="128"/>
    <col min="5377" max="5384" width="10.5703125" style="128" customWidth="1"/>
    <col min="5385" max="5632" width="11.42578125" style="128"/>
    <col min="5633" max="5640" width="10.5703125" style="128" customWidth="1"/>
    <col min="5641" max="5888" width="11.42578125" style="128"/>
    <col min="5889" max="5896" width="10.5703125" style="128" customWidth="1"/>
    <col min="5897" max="6144" width="11.42578125" style="128"/>
    <col min="6145" max="6152" width="10.5703125" style="128" customWidth="1"/>
    <col min="6153" max="6400" width="11.42578125" style="128"/>
    <col min="6401" max="6408" width="10.5703125" style="128" customWidth="1"/>
    <col min="6409" max="6656" width="11.42578125" style="128"/>
    <col min="6657" max="6664" width="10.5703125" style="128" customWidth="1"/>
    <col min="6665" max="6912" width="11.42578125" style="128"/>
    <col min="6913" max="6920" width="10.5703125" style="128" customWidth="1"/>
    <col min="6921" max="7168" width="11.42578125" style="128"/>
    <col min="7169" max="7176" width="10.5703125" style="128" customWidth="1"/>
    <col min="7177" max="7424" width="11.42578125" style="128"/>
    <col min="7425" max="7432" width="10.5703125" style="128" customWidth="1"/>
    <col min="7433" max="7680" width="11.42578125" style="128"/>
    <col min="7681" max="7688" width="10.5703125" style="128" customWidth="1"/>
    <col min="7689" max="7936" width="11.42578125" style="128"/>
    <col min="7937" max="7944" width="10.5703125" style="128" customWidth="1"/>
    <col min="7945" max="8192" width="11.42578125" style="128"/>
    <col min="8193" max="8200" width="10.5703125" style="128" customWidth="1"/>
    <col min="8201" max="8448" width="11.42578125" style="128"/>
    <col min="8449" max="8456" width="10.5703125" style="128" customWidth="1"/>
    <col min="8457" max="8704" width="11.42578125" style="128"/>
    <col min="8705" max="8712" width="10.5703125" style="128" customWidth="1"/>
    <col min="8713" max="8960" width="11.42578125" style="128"/>
    <col min="8961" max="8968" width="10.5703125" style="128" customWidth="1"/>
    <col min="8969" max="9216" width="11.42578125" style="128"/>
    <col min="9217" max="9224" width="10.5703125" style="128" customWidth="1"/>
    <col min="9225" max="9472" width="11.42578125" style="128"/>
    <col min="9473" max="9480" width="10.5703125" style="128" customWidth="1"/>
    <col min="9481" max="9728" width="11.42578125" style="128"/>
    <col min="9729" max="9736" width="10.5703125" style="128" customWidth="1"/>
    <col min="9737" max="9984" width="11.42578125" style="128"/>
    <col min="9985" max="9992" width="10.5703125" style="128" customWidth="1"/>
    <col min="9993" max="10240" width="11.42578125" style="128"/>
    <col min="10241" max="10248" width="10.5703125" style="128" customWidth="1"/>
    <col min="10249" max="10496" width="11.42578125" style="128"/>
    <col min="10497" max="10504" width="10.5703125" style="128" customWidth="1"/>
    <col min="10505" max="10752" width="11.42578125" style="128"/>
    <col min="10753" max="10760" width="10.5703125" style="128" customWidth="1"/>
    <col min="10761" max="11008" width="11.42578125" style="128"/>
    <col min="11009" max="11016" width="10.5703125" style="128" customWidth="1"/>
    <col min="11017" max="11264" width="11.42578125" style="128"/>
    <col min="11265" max="11272" width="10.5703125" style="128" customWidth="1"/>
    <col min="11273" max="11520" width="11.42578125" style="128"/>
    <col min="11521" max="11528" width="10.5703125" style="128" customWidth="1"/>
    <col min="11529" max="11776" width="11.42578125" style="128"/>
    <col min="11777" max="11784" width="10.5703125" style="128" customWidth="1"/>
    <col min="11785" max="12032" width="11.42578125" style="128"/>
    <col min="12033" max="12040" width="10.5703125" style="128" customWidth="1"/>
    <col min="12041" max="12288" width="11.42578125" style="128"/>
    <col min="12289" max="12296" width="10.5703125" style="128" customWidth="1"/>
    <col min="12297" max="12544" width="11.42578125" style="128"/>
    <col min="12545" max="12552" width="10.5703125" style="128" customWidth="1"/>
    <col min="12553" max="12800" width="11.42578125" style="128"/>
    <col min="12801" max="12808" width="10.5703125" style="128" customWidth="1"/>
    <col min="12809" max="13056" width="11.42578125" style="128"/>
    <col min="13057" max="13064" width="10.5703125" style="128" customWidth="1"/>
    <col min="13065" max="13312" width="11.42578125" style="128"/>
    <col min="13313" max="13320" width="10.5703125" style="128" customWidth="1"/>
    <col min="13321" max="13568" width="11.42578125" style="128"/>
    <col min="13569" max="13576" width="10.5703125" style="128" customWidth="1"/>
    <col min="13577" max="13824" width="11.42578125" style="128"/>
    <col min="13825" max="13832" width="10.5703125" style="128" customWidth="1"/>
    <col min="13833" max="14080" width="11.42578125" style="128"/>
    <col min="14081" max="14088" width="10.5703125" style="128" customWidth="1"/>
    <col min="14089" max="14336" width="11.42578125" style="128"/>
    <col min="14337" max="14344" width="10.5703125" style="128" customWidth="1"/>
    <col min="14345" max="14592" width="11.42578125" style="128"/>
    <col min="14593" max="14600" width="10.5703125" style="128" customWidth="1"/>
    <col min="14601" max="14848" width="11.42578125" style="128"/>
    <col min="14849" max="14856" width="10.5703125" style="128" customWidth="1"/>
    <col min="14857" max="15104" width="11.42578125" style="128"/>
    <col min="15105" max="15112" width="10.5703125" style="128" customWidth="1"/>
    <col min="15113" max="15360" width="11.42578125" style="128"/>
    <col min="15361" max="15368" width="10.5703125" style="128" customWidth="1"/>
    <col min="15369" max="15616" width="11.42578125" style="128"/>
    <col min="15617" max="15624" width="10.5703125" style="128" customWidth="1"/>
    <col min="15625" max="15872" width="11.42578125" style="128"/>
    <col min="15873" max="15880" width="10.5703125" style="128" customWidth="1"/>
    <col min="15881" max="16128" width="11.42578125" style="128"/>
    <col min="16129" max="16136" width="10.5703125" style="128" customWidth="1"/>
    <col min="16137" max="16384" width="11.42578125" style="128"/>
  </cols>
  <sheetData>
    <row r="1" spans="1:8" s="127" customFormat="1" ht="20.100000000000001" customHeight="1" x14ac:dyDescent="0.4">
      <c r="A1" s="156" t="s">
        <v>287</v>
      </c>
      <c r="B1" s="156"/>
      <c r="C1" s="156"/>
      <c r="D1" s="156"/>
      <c r="E1" s="156"/>
      <c r="F1" s="156"/>
      <c r="G1" s="156"/>
      <c r="H1" s="156"/>
    </row>
    <row r="2" spans="1:8" s="127" customFormat="1" ht="43.5" customHeight="1" x14ac:dyDescent="0.4">
      <c r="A2" s="155" t="s">
        <v>288</v>
      </c>
      <c r="B2" s="155"/>
      <c r="C2" s="155"/>
      <c r="D2" s="155"/>
      <c r="E2" s="155"/>
      <c r="F2" s="155"/>
      <c r="G2" s="155"/>
      <c r="H2" s="155"/>
    </row>
    <row r="3" spans="1:8" s="127" customFormat="1" ht="35.1" customHeight="1" x14ac:dyDescent="0.4">
      <c r="A3" s="155" t="s">
        <v>289</v>
      </c>
      <c r="B3" s="155"/>
      <c r="C3" s="155"/>
      <c r="D3" s="155"/>
      <c r="E3" s="155"/>
      <c r="F3" s="155"/>
      <c r="G3" s="155"/>
      <c r="H3" s="155"/>
    </row>
    <row r="4" spans="1:8" s="127" customFormat="1" ht="99.75" customHeight="1" x14ac:dyDescent="0.4">
      <c r="A4" s="155" t="s">
        <v>325</v>
      </c>
      <c r="B4" s="155"/>
      <c r="C4" s="155"/>
      <c r="D4" s="155"/>
      <c r="E4" s="155"/>
      <c r="F4" s="155"/>
      <c r="G4" s="155"/>
      <c r="H4" s="155"/>
    </row>
    <row r="5" spans="1:8" s="127" customFormat="1" ht="53.1" customHeight="1" x14ac:dyDescent="0.4">
      <c r="A5" s="155" t="s">
        <v>290</v>
      </c>
      <c r="B5" s="155"/>
      <c r="C5" s="155"/>
      <c r="D5" s="155"/>
      <c r="E5" s="155"/>
      <c r="F5" s="155"/>
      <c r="G5" s="155"/>
      <c r="H5" s="155"/>
    </row>
    <row r="6" spans="1:8" s="127" customFormat="1" ht="35.1" customHeight="1" x14ac:dyDescent="0.4">
      <c r="A6" s="155" t="s">
        <v>291</v>
      </c>
      <c r="B6" s="155"/>
      <c r="C6" s="155"/>
      <c r="D6" s="155"/>
      <c r="E6" s="155"/>
      <c r="F6" s="155"/>
      <c r="G6" s="155"/>
      <c r="H6" s="155"/>
    </row>
    <row r="7" spans="1:8" s="127" customFormat="1" ht="88.35" customHeight="1" x14ac:dyDescent="0.4">
      <c r="A7" s="155" t="s">
        <v>292</v>
      </c>
      <c r="B7" s="155"/>
      <c r="C7" s="155"/>
      <c r="D7" s="155"/>
      <c r="E7" s="155"/>
      <c r="F7" s="155"/>
      <c r="G7" s="155"/>
      <c r="H7" s="155"/>
    </row>
    <row r="8" spans="1:8" s="127" customFormat="1" ht="88.35" customHeight="1" x14ac:dyDescent="0.4">
      <c r="A8" s="155" t="s">
        <v>293</v>
      </c>
      <c r="B8" s="155"/>
      <c r="C8" s="155"/>
      <c r="D8" s="155"/>
      <c r="E8" s="155"/>
      <c r="F8" s="155"/>
      <c r="G8" s="155"/>
      <c r="H8" s="155"/>
    </row>
    <row r="9" spans="1:8" s="127" customFormat="1" ht="70.349999999999994" customHeight="1" x14ac:dyDescent="0.4">
      <c r="A9" s="155" t="s">
        <v>326</v>
      </c>
      <c r="B9" s="155"/>
      <c r="C9" s="155"/>
      <c r="D9" s="155"/>
      <c r="E9" s="155"/>
      <c r="F9" s="155"/>
      <c r="G9" s="155"/>
      <c r="H9" s="155"/>
    </row>
    <row r="10" spans="1:8" s="127" customFormat="1" ht="53.1" customHeight="1" x14ac:dyDescent="0.4">
      <c r="A10" s="155" t="s">
        <v>294</v>
      </c>
      <c r="B10" s="155"/>
      <c r="C10" s="155"/>
      <c r="D10" s="155"/>
      <c r="E10" s="155"/>
      <c r="F10" s="155"/>
      <c r="G10" s="155"/>
      <c r="H10" s="155"/>
    </row>
    <row r="11" spans="1:8" s="127" customFormat="1" ht="122.75" customHeight="1" x14ac:dyDescent="0.4">
      <c r="A11" s="157" t="s">
        <v>360</v>
      </c>
      <c r="B11" s="155"/>
      <c r="C11" s="155"/>
      <c r="D11" s="155"/>
      <c r="E11" s="155"/>
      <c r="F11" s="155"/>
      <c r="G11" s="155"/>
      <c r="H11" s="155"/>
    </row>
    <row r="12" spans="1:8" s="127" customFormat="1" ht="35.1" customHeight="1" x14ac:dyDescent="0.4">
      <c r="A12" s="155" t="s">
        <v>295</v>
      </c>
      <c r="B12" s="155"/>
      <c r="C12" s="155"/>
      <c r="D12" s="155"/>
      <c r="E12" s="155"/>
      <c r="F12" s="155"/>
      <c r="G12" s="155"/>
      <c r="H12" s="155"/>
    </row>
    <row r="13" spans="1:8" s="127" customFormat="1" ht="97.35" customHeight="1" x14ac:dyDescent="0.4">
      <c r="A13" s="155" t="s">
        <v>296</v>
      </c>
      <c r="B13" s="155"/>
      <c r="C13" s="155"/>
      <c r="D13" s="155"/>
      <c r="E13" s="155"/>
      <c r="F13" s="155"/>
      <c r="G13" s="155"/>
      <c r="H13" s="155"/>
    </row>
    <row r="14" spans="1:8" s="127" customFormat="1" ht="97.35" customHeight="1" x14ac:dyDescent="0.4">
      <c r="A14" s="155" t="s">
        <v>297</v>
      </c>
      <c r="B14" s="155"/>
      <c r="C14" s="155"/>
      <c r="D14" s="155"/>
      <c r="E14" s="155"/>
      <c r="F14" s="155"/>
      <c r="G14" s="155"/>
      <c r="H14" s="155"/>
    </row>
    <row r="15" spans="1:8" s="127" customFormat="1" ht="20.100000000000001" customHeight="1" x14ac:dyDescent="0.4">
      <c r="A15" s="155" t="s">
        <v>298</v>
      </c>
      <c r="B15" s="155"/>
      <c r="C15" s="155"/>
      <c r="D15" s="155"/>
      <c r="E15" s="155"/>
      <c r="F15" s="155"/>
      <c r="G15" s="155"/>
      <c r="H15" s="155"/>
    </row>
    <row r="16" spans="1:8" x14ac:dyDescent="0.4">
      <c r="A16" s="158"/>
      <c r="B16" s="158"/>
      <c r="C16" s="158"/>
      <c r="D16" s="158"/>
      <c r="E16" s="158"/>
      <c r="F16" s="158"/>
      <c r="G16" s="158"/>
      <c r="H16" s="158"/>
    </row>
    <row r="17" spans="1:8" x14ac:dyDescent="0.4">
      <c r="A17" s="158"/>
      <c r="B17" s="158"/>
      <c r="C17" s="158"/>
      <c r="D17" s="158"/>
      <c r="E17" s="158"/>
      <c r="F17" s="158"/>
      <c r="G17" s="158"/>
      <c r="H17" s="158"/>
    </row>
    <row r="18" spans="1:8" x14ac:dyDescent="0.4">
      <c r="A18" s="158"/>
      <c r="B18" s="158"/>
      <c r="C18" s="158"/>
      <c r="D18" s="158"/>
      <c r="E18" s="158"/>
      <c r="F18" s="158"/>
      <c r="G18" s="158"/>
      <c r="H18" s="158"/>
    </row>
    <row r="19" spans="1:8" x14ac:dyDescent="0.4">
      <c r="A19" s="158"/>
      <c r="B19" s="158"/>
      <c r="C19" s="158"/>
      <c r="D19" s="158"/>
      <c r="E19" s="158"/>
      <c r="F19" s="158"/>
      <c r="G19" s="158"/>
      <c r="H19" s="158"/>
    </row>
    <row r="20" spans="1:8" x14ac:dyDescent="0.4">
      <c r="A20" s="158"/>
      <c r="B20" s="158"/>
      <c r="C20" s="158"/>
      <c r="D20" s="158"/>
      <c r="E20" s="158"/>
      <c r="F20" s="158"/>
      <c r="G20" s="158"/>
      <c r="H20" s="158"/>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9B92-7776-404C-8123-8B9BBEE17BCC}">
  <dimension ref="A1:I51"/>
  <sheetViews>
    <sheetView workbookViewId="0">
      <selection activeCell="L51" sqref="L51"/>
    </sheetView>
  </sheetViews>
  <sheetFormatPr baseColWidth="10" defaultColWidth="10.640625" defaultRowHeight="13.9" x14ac:dyDescent="0.4"/>
  <cols>
    <col min="1" max="16384" width="10.640625" style="117"/>
  </cols>
  <sheetData>
    <row r="1" spans="1:9" x14ac:dyDescent="0.4">
      <c r="A1" s="132"/>
      <c r="B1" s="132"/>
      <c r="C1" s="132"/>
      <c r="D1" s="132"/>
      <c r="E1" s="132"/>
      <c r="F1" s="132"/>
      <c r="G1" s="132"/>
      <c r="H1" s="132"/>
      <c r="I1" s="132"/>
    </row>
    <row r="2" spans="1:9" x14ac:dyDescent="0.4">
      <c r="A2" s="132"/>
      <c r="B2" s="132"/>
      <c r="C2" s="132"/>
      <c r="D2" s="132"/>
      <c r="E2" s="132"/>
      <c r="F2" s="132"/>
      <c r="G2" s="132"/>
      <c r="H2" s="132"/>
      <c r="I2" s="132"/>
    </row>
    <row r="3" spans="1:9" x14ac:dyDescent="0.4">
      <c r="A3" s="132"/>
      <c r="B3" s="132"/>
      <c r="C3" s="132"/>
      <c r="D3" s="132"/>
      <c r="E3" s="132"/>
      <c r="F3" s="132"/>
      <c r="G3" s="132"/>
      <c r="H3" s="132"/>
      <c r="I3" s="132"/>
    </row>
    <row r="4" spans="1:9" x14ac:dyDescent="0.4">
      <c r="A4" s="132"/>
      <c r="B4" s="132"/>
      <c r="C4" s="132"/>
      <c r="D4" s="132"/>
      <c r="E4" s="132"/>
      <c r="F4" s="132"/>
      <c r="G4" s="132"/>
      <c r="H4" s="132"/>
      <c r="I4" s="132"/>
    </row>
    <row r="5" spans="1:9" x14ac:dyDescent="0.4">
      <c r="A5" s="132"/>
      <c r="B5" s="132"/>
      <c r="C5" s="132"/>
      <c r="D5" s="132"/>
      <c r="E5" s="132"/>
      <c r="F5" s="132"/>
      <c r="G5" s="132"/>
      <c r="H5" s="132"/>
      <c r="I5" s="132"/>
    </row>
    <row r="6" spans="1:9" x14ac:dyDescent="0.4">
      <c r="A6" s="132"/>
      <c r="B6" s="132"/>
      <c r="C6" s="132"/>
      <c r="D6" s="132"/>
      <c r="E6" s="132"/>
      <c r="F6" s="132"/>
      <c r="G6" s="132"/>
      <c r="H6" s="132"/>
      <c r="I6" s="132"/>
    </row>
    <row r="7" spans="1:9" x14ac:dyDescent="0.4">
      <c r="A7" s="132"/>
      <c r="B7" s="132"/>
      <c r="C7" s="132"/>
      <c r="D7" s="132"/>
      <c r="E7" s="132"/>
      <c r="F7" s="132"/>
      <c r="G7" s="132"/>
      <c r="H7" s="132"/>
      <c r="I7" s="132"/>
    </row>
    <row r="8" spans="1:9" x14ac:dyDescent="0.4">
      <c r="A8" s="132"/>
      <c r="B8" s="132"/>
      <c r="C8" s="132"/>
      <c r="D8" s="132"/>
      <c r="E8" s="132"/>
      <c r="F8" s="132"/>
      <c r="G8" s="132"/>
      <c r="H8" s="132"/>
      <c r="I8" s="132"/>
    </row>
    <row r="9" spans="1:9" x14ac:dyDescent="0.4">
      <c r="A9" s="132"/>
      <c r="B9" s="132"/>
      <c r="C9" s="132"/>
      <c r="D9" s="132"/>
      <c r="E9" s="132"/>
      <c r="F9" s="132"/>
      <c r="G9" s="132"/>
      <c r="H9" s="132"/>
      <c r="I9" s="132"/>
    </row>
    <row r="10" spans="1:9" x14ac:dyDescent="0.4">
      <c r="A10" s="132"/>
      <c r="B10" s="132"/>
      <c r="C10" s="132"/>
      <c r="D10" s="132"/>
      <c r="E10" s="132"/>
      <c r="F10" s="132"/>
      <c r="G10" s="132"/>
      <c r="H10" s="132"/>
      <c r="I10" s="132"/>
    </row>
    <row r="11" spans="1:9" x14ac:dyDescent="0.4">
      <c r="A11" s="132"/>
      <c r="B11" s="132"/>
      <c r="C11" s="132"/>
      <c r="D11" s="132"/>
      <c r="E11" s="132"/>
      <c r="F11" s="132"/>
      <c r="G11" s="132"/>
      <c r="H11" s="132"/>
      <c r="I11" s="132"/>
    </row>
    <row r="12" spans="1:9" x14ac:dyDescent="0.4">
      <c r="A12" s="132"/>
      <c r="B12" s="132"/>
      <c r="C12" s="132"/>
      <c r="D12" s="132"/>
      <c r="E12" s="132"/>
      <c r="F12" s="132"/>
      <c r="G12" s="132"/>
      <c r="H12" s="132"/>
      <c r="I12" s="132"/>
    </row>
    <row r="13" spans="1:9" x14ac:dyDescent="0.4">
      <c r="A13" s="132"/>
      <c r="B13" s="132"/>
      <c r="C13" s="132"/>
      <c r="D13" s="132"/>
      <c r="E13" s="132"/>
      <c r="F13" s="132"/>
      <c r="G13" s="132"/>
      <c r="H13" s="132"/>
      <c r="I13" s="132"/>
    </row>
    <row r="14" spans="1:9" x14ac:dyDescent="0.4">
      <c r="A14" s="132"/>
      <c r="B14" s="132"/>
      <c r="C14" s="132"/>
      <c r="D14" s="132"/>
      <c r="E14" s="132"/>
      <c r="F14" s="132"/>
      <c r="G14" s="132"/>
      <c r="H14" s="132"/>
      <c r="I14" s="132"/>
    </row>
    <row r="15" spans="1:9" x14ac:dyDescent="0.4">
      <c r="A15" s="132"/>
      <c r="B15" s="132"/>
      <c r="C15" s="132"/>
      <c r="D15" s="132"/>
      <c r="E15" s="132"/>
      <c r="F15" s="132"/>
      <c r="G15" s="132"/>
      <c r="H15" s="132"/>
      <c r="I15" s="132"/>
    </row>
    <row r="16" spans="1:9" x14ac:dyDescent="0.4">
      <c r="A16" s="132"/>
      <c r="B16" s="132"/>
      <c r="C16" s="132"/>
      <c r="D16" s="132"/>
      <c r="E16" s="132"/>
      <c r="F16" s="132"/>
      <c r="G16" s="132"/>
      <c r="H16" s="132"/>
      <c r="I16" s="132"/>
    </row>
    <row r="17" spans="1:9" x14ac:dyDescent="0.4">
      <c r="A17" s="132"/>
      <c r="B17" s="132"/>
      <c r="C17" s="132"/>
      <c r="D17" s="132"/>
      <c r="E17" s="132"/>
      <c r="F17" s="132"/>
      <c r="G17" s="132"/>
      <c r="H17" s="132"/>
      <c r="I17" s="132"/>
    </row>
    <row r="18" spans="1:9" x14ac:dyDescent="0.4">
      <c r="A18" s="132"/>
      <c r="B18" s="132"/>
      <c r="C18" s="132"/>
      <c r="D18" s="132"/>
      <c r="E18" s="132"/>
      <c r="F18" s="132"/>
      <c r="G18" s="132"/>
      <c r="H18" s="132"/>
      <c r="I18" s="132"/>
    </row>
    <row r="19" spans="1:9" x14ac:dyDescent="0.4">
      <c r="A19" s="132"/>
      <c r="B19" s="132"/>
      <c r="C19" s="132"/>
      <c r="D19" s="132"/>
      <c r="E19" s="132"/>
      <c r="F19" s="132"/>
      <c r="G19" s="132"/>
      <c r="H19" s="132"/>
      <c r="I19" s="132"/>
    </row>
    <row r="20" spans="1:9" x14ac:dyDescent="0.4">
      <c r="A20" s="132"/>
      <c r="B20" s="132"/>
      <c r="C20" s="132"/>
      <c r="D20" s="132"/>
      <c r="E20" s="132"/>
      <c r="F20" s="132"/>
      <c r="G20" s="132"/>
      <c r="H20" s="132"/>
      <c r="I20" s="132"/>
    </row>
    <row r="21" spans="1:9" x14ac:dyDescent="0.4">
      <c r="A21" s="132"/>
      <c r="B21" s="132"/>
      <c r="C21" s="132"/>
      <c r="D21" s="132"/>
      <c r="E21" s="132"/>
      <c r="F21" s="132"/>
      <c r="G21" s="132"/>
      <c r="H21" s="132"/>
      <c r="I21" s="132"/>
    </row>
    <row r="22" spans="1:9" x14ac:dyDescent="0.4">
      <c r="A22" s="132"/>
      <c r="B22" s="132"/>
      <c r="C22" s="132"/>
      <c r="D22" s="132"/>
      <c r="E22" s="132"/>
      <c r="F22" s="132"/>
      <c r="G22" s="132"/>
      <c r="H22" s="132"/>
      <c r="I22" s="132"/>
    </row>
    <row r="23" spans="1:9" x14ac:dyDescent="0.4">
      <c r="A23" s="132"/>
      <c r="B23" s="132"/>
      <c r="C23" s="132"/>
      <c r="D23" s="132"/>
      <c r="E23" s="132"/>
      <c r="F23" s="132"/>
      <c r="G23" s="132"/>
      <c r="H23" s="132"/>
      <c r="I23" s="132"/>
    </row>
    <row r="24" spans="1:9" x14ac:dyDescent="0.4">
      <c r="A24" s="132"/>
      <c r="B24" s="132"/>
      <c r="C24" s="132"/>
      <c r="D24" s="132"/>
      <c r="E24" s="132"/>
      <c r="F24" s="132"/>
      <c r="G24" s="132"/>
      <c r="H24" s="132"/>
      <c r="I24" s="132"/>
    </row>
    <row r="25" spans="1:9" x14ac:dyDescent="0.4">
      <c r="A25" s="132"/>
      <c r="B25" s="132"/>
      <c r="C25" s="132"/>
      <c r="D25" s="132"/>
      <c r="E25" s="132"/>
      <c r="F25" s="132"/>
      <c r="G25" s="132"/>
      <c r="H25" s="132"/>
      <c r="I25" s="132"/>
    </row>
    <row r="26" spans="1:9" x14ac:dyDescent="0.4">
      <c r="A26" s="132"/>
      <c r="B26" s="132"/>
      <c r="C26" s="132"/>
      <c r="D26" s="132"/>
      <c r="E26" s="132"/>
      <c r="F26" s="132"/>
      <c r="G26" s="132"/>
      <c r="H26" s="132"/>
      <c r="I26" s="132"/>
    </row>
    <row r="27" spans="1:9" x14ac:dyDescent="0.4">
      <c r="A27" s="132"/>
      <c r="B27" s="132"/>
      <c r="C27" s="132"/>
      <c r="D27" s="132"/>
      <c r="E27" s="132"/>
      <c r="F27" s="132"/>
      <c r="G27" s="132"/>
      <c r="H27" s="132"/>
      <c r="I27" s="132"/>
    </row>
    <row r="28" spans="1:9" x14ac:dyDescent="0.4">
      <c r="A28" s="132"/>
      <c r="B28" s="132"/>
      <c r="C28" s="132"/>
      <c r="D28" s="132"/>
      <c r="E28" s="132"/>
      <c r="F28" s="132"/>
      <c r="G28" s="132"/>
      <c r="H28" s="132"/>
      <c r="I28" s="132"/>
    </row>
    <row r="29" spans="1:9" x14ac:dyDescent="0.4">
      <c r="A29" s="132"/>
      <c r="B29" s="132"/>
      <c r="C29" s="132"/>
      <c r="D29" s="132"/>
      <c r="E29" s="132"/>
      <c r="F29" s="132"/>
      <c r="G29" s="132"/>
      <c r="H29" s="132"/>
      <c r="I29" s="132"/>
    </row>
    <row r="30" spans="1:9" x14ac:dyDescent="0.4">
      <c r="A30" s="132"/>
      <c r="B30" s="132"/>
      <c r="C30" s="132"/>
      <c r="D30" s="132"/>
      <c r="E30" s="132"/>
      <c r="F30" s="132"/>
      <c r="G30" s="132"/>
      <c r="H30" s="132"/>
      <c r="I30" s="132"/>
    </row>
    <row r="31" spans="1:9" x14ac:dyDescent="0.4">
      <c r="A31" s="132"/>
      <c r="B31" s="132"/>
      <c r="C31" s="132"/>
      <c r="D31" s="132"/>
      <c r="E31" s="132"/>
      <c r="F31" s="132"/>
      <c r="G31" s="132"/>
      <c r="H31" s="132"/>
      <c r="I31" s="132"/>
    </row>
    <row r="32" spans="1:9" x14ac:dyDescent="0.4">
      <c r="A32" s="132"/>
      <c r="B32" s="132"/>
      <c r="C32" s="132"/>
      <c r="D32" s="132"/>
      <c r="E32" s="132"/>
      <c r="F32" s="132"/>
      <c r="G32" s="132"/>
      <c r="H32" s="132"/>
      <c r="I32" s="132"/>
    </row>
    <row r="33" spans="1:9" x14ac:dyDescent="0.4">
      <c r="A33" s="132"/>
      <c r="B33" s="132"/>
      <c r="C33" s="132"/>
      <c r="D33" s="132"/>
      <c r="E33" s="132"/>
      <c r="F33" s="132"/>
      <c r="G33" s="132"/>
      <c r="H33" s="132"/>
      <c r="I33" s="132"/>
    </row>
    <row r="34" spans="1:9" x14ac:dyDescent="0.4">
      <c r="A34" s="132"/>
      <c r="B34" s="132"/>
      <c r="C34" s="132"/>
      <c r="D34" s="132"/>
      <c r="E34" s="132"/>
      <c r="F34" s="132"/>
      <c r="G34" s="132"/>
      <c r="H34" s="132"/>
      <c r="I34" s="132"/>
    </row>
    <row r="35" spans="1:9" x14ac:dyDescent="0.4">
      <c r="A35" s="132"/>
      <c r="B35" s="132"/>
      <c r="C35" s="132"/>
      <c r="D35" s="132"/>
      <c r="E35" s="132"/>
      <c r="F35" s="132"/>
      <c r="G35" s="132"/>
      <c r="H35" s="132"/>
      <c r="I35" s="132"/>
    </row>
    <row r="36" spans="1:9" x14ac:dyDescent="0.4">
      <c r="A36" s="132"/>
      <c r="B36" s="132"/>
      <c r="C36" s="132"/>
      <c r="D36" s="132"/>
      <c r="E36" s="132"/>
      <c r="F36" s="132"/>
      <c r="G36" s="132"/>
      <c r="H36" s="132"/>
      <c r="I36" s="132"/>
    </row>
    <row r="37" spans="1:9" x14ac:dyDescent="0.4">
      <c r="A37" s="132"/>
      <c r="B37" s="132"/>
      <c r="C37" s="132"/>
      <c r="D37" s="132"/>
      <c r="E37" s="132"/>
      <c r="F37" s="132"/>
      <c r="G37" s="132"/>
      <c r="H37" s="132"/>
      <c r="I37" s="132"/>
    </row>
    <row r="38" spans="1:9" x14ac:dyDescent="0.4">
      <c r="A38" s="132"/>
      <c r="B38" s="132"/>
      <c r="C38" s="132"/>
      <c r="D38" s="132"/>
      <c r="E38" s="132"/>
      <c r="F38" s="132"/>
      <c r="G38" s="132"/>
      <c r="H38" s="132"/>
      <c r="I38" s="132"/>
    </row>
    <row r="39" spans="1:9" x14ac:dyDescent="0.4">
      <c r="A39" s="132"/>
      <c r="B39" s="132"/>
      <c r="C39" s="132"/>
      <c r="D39" s="132"/>
      <c r="E39" s="132"/>
      <c r="F39" s="132"/>
      <c r="G39" s="132"/>
      <c r="H39" s="132"/>
      <c r="I39" s="132"/>
    </row>
    <row r="40" spans="1:9" x14ac:dyDescent="0.4">
      <c r="A40" s="132"/>
      <c r="B40" s="132"/>
      <c r="C40" s="132"/>
      <c r="D40" s="132"/>
      <c r="E40" s="132"/>
      <c r="F40" s="132"/>
      <c r="G40" s="132"/>
      <c r="H40" s="132"/>
      <c r="I40" s="132"/>
    </row>
    <row r="41" spans="1:9" x14ac:dyDescent="0.4">
      <c r="A41" s="132"/>
      <c r="B41" s="132"/>
      <c r="C41" s="132"/>
      <c r="D41" s="132"/>
      <c r="E41" s="132"/>
      <c r="F41" s="132"/>
      <c r="G41" s="132"/>
      <c r="H41" s="132"/>
      <c r="I41" s="132"/>
    </row>
    <row r="42" spans="1:9" x14ac:dyDescent="0.4">
      <c r="A42" s="132"/>
      <c r="B42" s="132"/>
      <c r="C42" s="132"/>
      <c r="D42" s="132"/>
      <c r="E42" s="132"/>
      <c r="F42" s="132"/>
      <c r="G42" s="132"/>
      <c r="H42" s="132"/>
      <c r="I42" s="132"/>
    </row>
    <row r="43" spans="1:9" x14ac:dyDescent="0.4">
      <c r="A43" s="132"/>
      <c r="B43" s="132"/>
      <c r="C43" s="132"/>
      <c r="D43" s="132"/>
      <c r="E43" s="132"/>
      <c r="F43" s="132"/>
      <c r="G43" s="132"/>
      <c r="H43" s="132"/>
      <c r="I43" s="132"/>
    </row>
    <row r="44" spans="1:9" x14ac:dyDescent="0.4">
      <c r="A44" s="132"/>
      <c r="B44" s="132"/>
      <c r="C44" s="132"/>
      <c r="D44" s="132"/>
      <c r="E44" s="132"/>
      <c r="F44" s="132"/>
      <c r="G44" s="132"/>
      <c r="H44" s="132"/>
      <c r="I44" s="132"/>
    </row>
    <row r="45" spans="1:9" x14ac:dyDescent="0.4">
      <c r="A45" s="132"/>
      <c r="B45" s="132"/>
      <c r="C45" s="132"/>
      <c r="D45" s="132"/>
      <c r="E45" s="132"/>
      <c r="F45" s="132"/>
      <c r="G45" s="132"/>
      <c r="H45" s="132"/>
      <c r="I45" s="132"/>
    </row>
    <row r="46" spans="1:9" x14ac:dyDescent="0.4">
      <c r="A46" s="132"/>
      <c r="B46" s="132"/>
      <c r="C46" s="132"/>
      <c r="D46" s="132"/>
      <c r="E46" s="132"/>
      <c r="F46" s="132"/>
      <c r="G46" s="132"/>
      <c r="H46" s="132"/>
      <c r="I46" s="132"/>
    </row>
    <row r="47" spans="1:9" x14ac:dyDescent="0.4">
      <c r="A47" s="133" t="s">
        <v>361</v>
      </c>
      <c r="B47" s="133"/>
      <c r="C47" s="133"/>
      <c r="D47" s="133"/>
      <c r="E47" s="133"/>
      <c r="F47" s="132"/>
      <c r="G47" s="132"/>
      <c r="H47" s="132"/>
      <c r="I47" s="132"/>
    </row>
    <row r="48" spans="1:9" x14ac:dyDescent="0.4">
      <c r="A48" s="133" t="s">
        <v>362</v>
      </c>
      <c r="B48" s="133"/>
      <c r="C48" s="133"/>
      <c r="D48" s="133"/>
      <c r="E48" s="133"/>
      <c r="F48" s="132"/>
      <c r="G48" s="132"/>
      <c r="H48" s="132"/>
      <c r="I48" s="132"/>
    </row>
    <row r="49" spans="1:9" x14ac:dyDescent="0.4">
      <c r="A49" s="130" t="s">
        <v>363</v>
      </c>
      <c r="B49" s="132"/>
      <c r="C49" s="132"/>
      <c r="D49" s="132"/>
      <c r="E49" s="132"/>
      <c r="F49" s="132"/>
      <c r="G49" s="132"/>
      <c r="H49" s="132"/>
      <c r="I49" s="132"/>
    </row>
    <row r="50" spans="1:9" x14ac:dyDescent="0.4">
      <c r="A50" s="132"/>
      <c r="B50" s="132"/>
      <c r="C50" s="132"/>
      <c r="D50" s="132"/>
      <c r="E50" s="132"/>
      <c r="F50" s="132"/>
      <c r="G50" s="132"/>
      <c r="H50" s="132"/>
      <c r="I50" s="132"/>
    </row>
    <row r="51" spans="1:9" x14ac:dyDescent="0.4">
      <c r="A51" s="132"/>
      <c r="B51" s="132"/>
      <c r="C51" s="132"/>
      <c r="D51" s="132"/>
      <c r="E51" s="132"/>
      <c r="F51" s="132"/>
      <c r="G51" s="132"/>
      <c r="H51" s="132"/>
      <c r="I51" s="132"/>
    </row>
  </sheetData>
  <sheetProtection algorithmName="SHA-512" hashValue="NRW0kRIzuMVIo7QgHANiftGOA746UWpBXLxlfILInYV9XrAkRFdRodw929XHnOwNN0eavt1eMFrZZmru48HzMg==" saltValue="PgD69NW85cANBB/p/2Bi6Q==" spinCount="100000" sheet="1" objects="1" scenarios="1"/>
  <hyperlinks>
    <hyperlink ref="A49" r:id="rId1" xr:uid="{F9724C32-8F78-4D06-A8B4-3C73FD8EFA0E}"/>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3" bestFit="1" customWidth="1"/>
    <col min="2" max="2" width="39" style="33" customWidth="1"/>
    <col min="3" max="16384" width="11.42578125" style="33"/>
  </cols>
  <sheetData>
    <row r="1" spans="1:7" ht="20.100000000000001" customHeight="1" x14ac:dyDescent="0.4">
      <c r="A1" s="32" t="s">
        <v>49</v>
      </c>
      <c r="C1" s="34" t="s">
        <v>50</v>
      </c>
    </row>
    <row r="2" spans="1:7" ht="20.100000000000001" customHeight="1" x14ac:dyDescent="0.4">
      <c r="A2" s="33" t="s">
        <v>51</v>
      </c>
      <c r="B2" s="184"/>
      <c r="C2" s="33" t="s">
        <v>51</v>
      </c>
    </row>
    <row r="3" spans="1:7" ht="20.100000000000001" customHeight="1" x14ac:dyDescent="0.4">
      <c r="A3" s="33" t="s">
        <v>52</v>
      </c>
      <c r="B3" s="114"/>
      <c r="C3" s="33" t="s">
        <v>53</v>
      </c>
    </row>
    <row r="4" spans="1:7" ht="20.100000000000001" customHeight="1" x14ac:dyDescent="0.4">
      <c r="A4" s="33" t="s">
        <v>54</v>
      </c>
      <c r="B4" s="184"/>
      <c r="C4" s="33" t="s">
        <v>55</v>
      </c>
    </row>
    <row r="5" spans="1:7" ht="10.050000000000001" customHeight="1" x14ac:dyDescent="0.4"/>
    <row r="6" spans="1:7" ht="60" customHeight="1" x14ac:dyDescent="0.4">
      <c r="A6" s="162" t="s">
        <v>364</v>
      </c>
      <c r="B6" s="163"/>
      <c r="C6" s="163"/>
      <c r="D6" s="163"/>
      <c r="E6" s="163"/>
      <c r="F6" s="163"/>
      <c r="G6" s="163"/>
    </row>
    <row r="7" spans="1:7" ht="15.2" customHeight="1" x14ac:dyDescent="0.4">
      <c r="A7" s="134"/>
      <c r="B7" s="134"/>
      <c r="C7" s="134"/>
      <c r="D7" s="134"/>
      <c r="E7" s="134"/>
      <c r="F7" s="134"/>
      <c r="G7" s="134"/>
    </row>
    <row r="8" spans="1:7" ht="60" customHeight="1" x14ac:dyDescent="0.4">
      <c r="A8" s="162" t="s">
        <v>365</v>
      </c>
      <c r="B8" s="163"/>
      <c r="C8" s="163"/>
      <c r="D8" s="163"/>
      <c r="E8" s="163"/>
      <c r="F8" s="163"/>
      <c r="G8" s="163"/>
    </row>
    <row r="9" spans="1:7" ht="10.050000000000001" customHeight="1" x14ac:dyDescent="0.4">
      <c r="A9" s="35"/>
    </row>
    <row r="10" spans="1:7" ht="35" customHeight="1" x14ac:dyDescent="0.4">
      <c r="A10" s="159" t="s">
        <v>303</v>
      </c>
      <c r="B10" s="159"/>
      <c r="C10" s="159"/>
      <c r="D10" s="159"/>
      <c r="E10" s="159"/>
      <c r="F10" s="159"/>
      <c r="G10" s="159"/>
    </row>
    <row r="11" spans="1:7" ht="75" customHeight="1" x14ac:dyDescent="0.4">
      <c r="A11" s="164" t="s">
        <v>366</v>
      </c>
      <c r="B11" s="164"/>
      <c r="C11" s="164"/>
      <c r="D11" s="164"/>
      <c r="E11" s="164"/>
      <c r="F11" s="164"/>
      <c r="G11" s="164"/>
    </row>
    <row r="12" spans="1:7" ht="35" customHeight="1" x14ac:dyDescent="0.4">
      <c r="A12" s="159" t="s">
        <v>122</v>
      </c>
      <c r="B12" s="159"/>
      <c r="C12" s="160" t="s">
        <v>123</v>
      </c>
      <c r="D12" s="160"/>
      <c r="E12" s="160"/>
      <c r="F12" s="160"/>
      <c r="G12" s="135"/>
    </row>
    <row r="13" spans="1:7" ht="10.050000000000001" customHeight="1" x14ac:dyDescent="0.4">
      <c r="A13" s="112"/>
      <c r="B13" s="112"/>
      <c r="C13" s="113"/>
      <c r="D13" s="113"/>
      <c r="E13" s="113"/>
      <c r="F13" s="113"/>
      <c r="G13" s="113"/>
    </row>
    <row r="14" spans="1:7" ht="10.050000000000001" customHeight="1" x14ac:dyDescent="0.4"/>
    <row r="15" spans="1:7" x14ac:dyDescent="0.4">
      <c r="A15" s="33" t="s">
        <v>61</v>
      </c>
      <c r="B15" s="114"/>
      <c r="C15" s="161" t="s">
        <v>74</v>
      </c>
      <c r="D15" s="161"/>
      <c r="E15" s="161"/>
    </row>
    <row r="16" spans="1:7" x14ac:dyDescent="0.4">
      <c r="A16" s="33" t="s">
        <v>62</v>
      </c>
      <c r="B16" s="115" t="str">
        <f>IF(ISBLANK(B15),"",IF(B3=B15,"Kontrolle erfolgreich - check ok","FEHLER - ERROR"))</f>
        <v/>
      </c>
      <c r="C16" s="33" t="s">
        <v>75</v>
      </c>
    </row>
    <row r="17" spans="2:2" x14ac:dyDescent="0.4">
      <c r="B17" s="115" t="str">
        <f>IF(ISBLANK(B15),"",IF(ISERROR(FIND("@",B15,1)),"keine gültige eMail-Adresse",IF((VALUE(FIND("@",B15,1))&gt;1),"","keine gültige eMail-Adresse!")))</f>
        <v/>
      </c>
    </row>
    <row r="18" spans="2:2" x14ac:dyDescent="0.4">
      <c r="B18" s="115" t="str">
        <f>IF(ISBLANK(B15),"",IF(ISERROR(FIND("@",B15,1)),"no valid eMail-adress",IF((VALUE(FIND("@",B15,1))&gt;1),"","no valid eMail-address!")))</f>
        <v/>
      </c>
    </row>
    <row r="19" spans="2:2" x14ac:dyDescent="0.4">
      <c r="B19" s="14"/>
    </row>
  </sheetData>
  <sheetProtection algorithmName="SHA-512" hashValue="R7i1/YXzYKVjGRpneDNE0EdbJgh73BwRvUN+VwQTFUiX97tStS9ALATLBlZe4qquUAymWgNIgGg4KFMVDGzlkA==" saltValue="eGpPeKtxP7/sPxdPy/YEY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workbookViewId="0">
      <selection activeCell="B11" sqref="B11"/>
    </sheetView>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91" t="s">
        <v>399</v>
      </c>
      <c r="D3" t="s">
        <v>18</v>
      </c>
    </row>
    <row r="4" spans="1:7" x14ac:dyDescent="0.4">
      <c r="A4" t="s">
        <v>14</v>
      </c>
      <c r="B4" s="3">
        <v>2025</v>
      </c>
      <c r="D4" s="5">
        <v>2</v>
      </c>
    </row>
    <row r="5" spans="1:7" x14ac:dyDescent="0.4">
      <c r="A5" t="s">
        <v>15</v>
      </c>
      <c r="B5" s="3" t="str">
        <f>D8</f>
        <v>N</v>
      </c>
      <c r="D5" t="str">
        <f>IF(D4=2,"N","J")</f>
        <v>N</v>
      </c>
      <c r="F5">
        <v>1</v>
      </c>
      <c r="G5" s="40" t="s">
        <v>65</v>
      </c>
    </row>
    <row r="6" spans="1:7" x14ac:dyDescent="0.4">
      <c r="A6" t="s">
        <v>39</v>
      </c>
      <c r="B6" s="3">
        <f>Ergebnisse!G3</f>
        <v>1</v>
      </c>
      <c r="F6">
        <v>2</v>
      </c>
      <c r="G6" s="40" t="s">
        <v>66</v>
      </c>
    </row>
    <row r="7" spans="1:7" x14ac:dyDescent="0.4">
      <c r="A7" t="s">
        <v>43</v>
      </c>
      <c r="B7" s="28">
        <f>Ergebnisse!E5</f>
        <v>46054</v>
      </c>
    </row>
    <row r="8" spans="1:7" x14ac:dyDescent="0.4">
      <c r="A8" t="s">
        <v>16</v>
      </c>
      <c r="B8" s="3">
        <v>12</v>
      </c>
      <c r="D8" t="str">
        <f>LEFT(D5,1)</f>
        <v>N</v>
      </c>
    </row>
    <row r="9" spans="1:7" x14ac:dyDescent="0.4">
      <c r="A9" t="s">
        <v>17</v>
      </c>
      <c r="B9" s="3">
        <v>2</v>
      </c>
    </row>
    <row r="10" spans="1:7" x14ac:dyDescent="0.4">
      <c r="A10" t="s">
        <v>327</v>
      </c>
      <c r="B10" s="129">
        <f>Kontakt!B2</f>
        <v>0</v>
      </c>
    </row>
    <row r="11" spans="1:7" x14ac:dyDescent="0.4">
      <c r="A11" t="s">
        <v>328</v>
      </c>
      <c r="B11" s="3">
        <f>IF(Kontakt!B3=Kontakt!B15,Kontakt!B3,0)</f>
        <v>0</v>
      </c>
    </row>
    <row r="12" spans="1:7" x14ac:dyDescent="0.4">
      <c r="A12" s="40" t="s">
        <v>329</v>
      </c>
      <c r="B12" s="3">
        <v>1</v>
      </c>
    </row>
    <row r="13" spans="1:7" x14ac:dyDescent="0.4">
      <c r="A13" t="s">
        <v>21</v>
      </c>
      <c r="B13" s="2" t="str">
        <f>Ergebnisse!A19</f>
        <v>Kreatinin</v>
      </c>
      <c r="C13" s="2" t="str">
        <f>Ergebnisse!B19</f>
        <v>mg/100 g</v>
      </c>
    </row>
    <row r="14" spans="1:7" x14ac:dyDescent="0.4">
      <c r="A14" t="s">
        <v>22</v>
      </c>
      <c r="B14" s="2" t="str">
        <f>Ergebnisse!A20</f>
        <v>Glutamat (als Glutaminsäure)</v>
      </c>
      <c r="C14" s="2" t="str">
        <f>Ergebnisse!B20</f>
        <v>mg/100 g</v>
      </c>
    </row>
    <row r="15" spans="1:7" x14ac:dyDescent="0.4">
      <c r="A15" t="s">
        <v>23</v>
      </c>
      <c r="B15" s="2" t="str">
        <f>Ergebnisse!A21</f>
        <v>Fett</v>
      </c>
      <c r="C15" s="2" t="str">
        <f>Ergebnisse!B21</f>
        <v>g/100 g</v>
      </c>
    </row>
    <row r="16" spans="1:7" x14ac:dyDescent="0.4">
      <c r="A16" t="s">
        <v>29</v>
      </c>
      <c r="B16" s="2" t="str">
        <f>Ergebnisse!A22</f>
        <v>Rohprotein (N * 6,25)</v>
      </c>
      <c r="C16" s="2" t="str">
        <f>Ergebnisse!B22</f>
        <v>g/100 g</v>
      </c>
    </row>
    <row r="17" spans="1:3" x14ac:dyDescent="0.4">
      <c r="A17" t="s">
        <v>30</v>
      </c>
      <c r="B17" s="2" t="str">
        <f>Ergebnisse!A23</f>
        <v>Zucker (Summe)</v>
      </c>
      <c r="C17" s="2" t="str">
        <f>Ergebnisse!B23</f>
        <v>g/100 g</v>
      </c>
    </row>
    <row r="18" spans="1:3" x14ac:dyDescent="0.4">
      <c r="A18" t="s">
        <v>31</v>
      </c>
      <c r="B18" s="2" t="str">
        <f>Ergebnisse!A24</f>
        <v>Saccharose, wasserfrei</v>
      </c>
      <c r="C18" s="2" t="str">
        <f>Ergebnisse!B24</f>
        <v>g/100 g</v>
      </c>
    </row>
    <row r="19" spans="1:3" x14ac:dyDescent="0.4">
      <c r="A19" t="s">
        <v>32</v>
      </c>
      <c r="B19" s="2" t="str">
        <f>Ergebnisse!A25</f>
        <v>Glucose, wasserfrei</v>
      </c>
      <c r="C19" s="2" t="str">
        <f>Ergebnisse!B25</f>
        <v>g/100 g</v>
      </c>
    </row>
    <row r="20" spans="1:3" x14ac:dyDescent="0.4">
      <c r="A20" t="s">
        <v>128</v>
      </c>
      <c r="B20" s="2" t="str">
        <f>Ergebnisse!A26</f>
        <v>Fructose, wasserfrei</v>
      </c>
      <c r="C20" s="2" t="str">
        <f>Ergebnisse!B26</f>
        <v>g/100 g</v>
      </c>
    </row>
    <row r="21" spans="1:3" x14ac:dyDescent="0.4">
      <c r="A21" t="s">
        <v>129</v>
      </c>
      <c r="B21" s="2" t="str">
        <f>Ergebnisse!A29</f>
        <v>Kohlenhydrate (gesamt)</v>
      </c>
      <c r="C21" s="2" t="str">
        <f>Ergebnisse!B29</f>
        <v>g/100 g</v>
      </c>
    </row>
    <row r="22" spans="1:3" x14ac:dyDescent="0.4">
      <c r="A22" t="s">
        <v>130</v>
      </c>
      <c r="B22" s="2" t="str">
        <f>Ergebnisse!A30</f>
        <v>Asche</v>
      </c>
      <c r="C22" s="2" t="str">
        <f>Ergebnisse!B30</f>
        <v>g/100 g</v>
      </c>
    </row>
    <row r="23" spans="1:3" x14ac:dyDescent="0.4">
      <c r="A23" t="s">
        <v>216</v>
      </c>
      <c r="B23" s="2" t="str">
        <f>Ergebnisse!A31</f>
        <v>Kochsalz (über Chlorid)</v>
      </c>
      <c r="C23" s="2" t="str">
        <f>Ergebnisse!B31</f>
        <v>g/100 g</v>
      </c>
    </row>
    <row r="24" spans="1:3" x14ac:dyDescent="0.4">
      <c r="A24" t="s">
        <v>224</v>
      </c>
      <c r="B24" s="2" t="str">
        <f>Ergebnisse!A32</f>
        <v>Natrium</v>
      </c>
      <c r="C24" s="2" t="str">
        <f>Ergebnisse!B32</f>
        <v>g/100 g</v>
      </c>
    </row>
  </sheetData>
  <sheetProtection algorithmName="SHA-512" hashValue="U5L3hiM9VhTLonA6oXIZ0qfDp+PXlln7eHfk+MvHC12H0/eFRPGbr4igWIh7PhEMf5pFNkwz/VBJto/GKIbv6A==" saltValue="SqCNZ3jRLa39jwmYaD1v3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8</vt:i4>
      </vt:variant>
    </vt:vector>
  </HeadingPairs>
  <TitlesOfParts>
    <vt:vector size="32"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Kreatinin</vt:lpstr>
      <vt:lpstr>Glutaminsre</vt:lpstr>
      <vt:lpstr>SacGluFruMal</vt:lpstr>
      <vt:lpstr>Lactose</vt:lpstr>
      <vt:lpstr>Asche</vt:lpstr>
      <vt:lpstr>Kohlenhydrate</vt:lpstr>
      <vt:lpstr>Zucker</vt:lpstr>
      <vt:lpstr>Rohprotein</vt:lpstr>
      <vt:lpstr>Wasser</vt:lpstr>
      <vt:lpstr>Fett_gesaettigt</vt:lpstr>
      <vt:lpstr>Fett</vt:lpstr>
      <vt:lpstr>Kochsalz</vt:lpstr>
      <vt:lpstr>Natrium</vt:lpstr>
      <vt:lpstr>Auswertung!_ftn1</vt:lpstr>
      <vt:lpstr>Significance!_ftnref1</vt:lpstr>
      <vt:lpstr>Datenübernahme!Druckbereich</vt:lpstr>
      <vt:lpstr>Signifikanz!Druckbereich</vt:lpstr>
      <vt:lpstr>Ausfüllhinweise!OLE_LINK1</vt:lpstr>
      <vt:lpstr>Reporting!OLE_LINK1</vt:lpstr>
      <vt:lpstr>Reporting!OLE_LINK2</vt:lpstr>
      <vt:lpstr>Kreatinin!Parameter2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2020-02-12T21:47:40Z</cp:lastPrinted>
  <dcterms:created xsi:type="dcterms:W3CDTF">2005-02-14T18:41:01Z</dcterms:created>
  <dcterms:modified xsi:type="dcterms:W3CDTF">2025-11-22T19:21:27Z</dcterms:modified>
</cp:coreProperties>
</file>