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DieseArbeitsmappe"/>
  <mc:AlternateContent xmlns:mc="http://schemas.openxmlformats.org/markup-compatibility/2006">
    <mc:Choice Requires="x15">
      <x15ac:absPath xmlns:x15ac="http://schemas.microsoft.com/office/spreadsheetml/2010/11/ac" url="C:\Daten\internet\html\xls\2025\"/>
    </mc:Choice>
  </mc:AlternateContent>
  <xr:revisionPtr revIDLastSave="0" documentId="8_{FD896287-1D81-4280-A6A1-8CB7AE5E9330}" xr6:coauthVersionLast="47" xr6:coauthVersionMax="47" xr10:uidLastSave="{00000000-0000-0000-0000-000000000000}"/>
  <workbookProtection workbookAlgorithmName="SHA-512" workbookHashValue="w0UAr+/BXQfuRJCeACDBj0XAlqkNs38B4zQoECwheujW/EqPQ796dqchLK7jrB9IIL2mwoLC9Hfuv9OLBvs4vQ==" workbookSaltValue="liTZ7/vusbfJqYY2sQniKQ==" workbookSpinCount="100000" lockStructure="1"/>
  <bookViews>
    <workbookView xWindow="-98" yWindow="-98" windowWidth="28996" windowHeight="15675" firstSheet="1" activeTab="5" xr2:uid="{00000000-000D-0000-FFFF-FFFF00000000}"/>
  </bookViews>
  <sheets>
    <sheet name="Auswertung" sheetId="471" r:id="rId1"/>
    <sheet name="Datenübernahme" sheetId="472" r:id="rId2"/>
    <sheet name="Signifikanz" sheetId="473" r:id="rId3"/>
    <sheet name="Ausfüllhinweise" sheetId="474" r:id="rId4"/>
    <sheet name="Kurzanleitung" sheetId="475" r:id="rId5"/>
    <sheet name="Kontakt" sheetId="450" r:id="rId6"/>
    <sheet name="Teilnehmerdaten" sheetId="449" state="hidden" r:id="rId7"/>
    <sheet name="Ergebnisse" sheetId="452" r:id="rId8"/>
    <sheet name="Mitteilungen" sheetId="456" r:id="rId9"/>
    <sheet name="SO2" sheetId="448" state="hidden" r:id="rId10"/>
    <sheet name="Lagerung" sheetId="455" state="hidden" r:id="rId11"/>
  </sheets>
  <externalReferences>
    <externalReference r:id="rId12"/>
    <externalReference r:id="rId13"/>
    <externalReference r:id="rId14"/>
    <externalReference r:id="rId15"/>
    <externalReference r:id="rId16"/>
    <externalReference r:id="rId17"/>
  </externalReferences>
  <definedNames>
    <definedName name="_ftn1" localSheetId="0">Auswertung!$A$3</definedName>
    <definedName name="_ftn1" localSheetId="2">Signifikanz!#REF!</definedName>
    <definedName name="_ftnref1" localSheetId="0">Auswertung!#REF!</definedName>
    <definedName name="_ftnref1" localSheetId="2">Signifikanz!#REF!</definedName>
    <definedName name="Daten" localSheetId="3">#REF!</definedName>
    <definedName name="Daten" localSheetId="4">#REF!</definedName>
    <definedName name="Daten">#REF!</definedName>
    <definedName name="_xlnm.Print_Area" localSheetId="1">Datenübernahme!$A$1:$C$8</definedName>
    <definedName name="_xlnm.Print_Area" localSheetId="7">Ergebnisse!$A$1:$H$50</definedName>
    <definedName name="_xlnm.Print_Area" localSheetId="2">Signifikanz!$A$1:$C$10</definedName>
    <definedName name="Elemente">[1]Parameter2!$B$3:$B$18</definedName>
    <definedName name="MBlei" localSheetId="3">#REF!</definedName>
    <definedName name="MBlei" localSheetId="4">#REF!</definedName>
    <definedName name="MBlei">#REF!</definedName>
    <definedName name="OLE_LINK1" localSheetId="3">Ausfüllhinweise!$A$20</definedName>
    <definedName name="Parameter2" localSheetId="3">#REF!</definedName>
    <definedName name="Parameter2" localSheetId="5">#REF!</definedName>
    <definedName name="Parameter2">#REF!</definedName>
    <definedName name="Parameter2alt" localSheetId="3">#REF!</definedName>
    <definedName name="Parameter2alt" localSheetId="4">#REF!</definedName>
    <definedName name="Parameter2alt">#REF!</definedName>
    <definedName name="test" localSheetId="3">[2]Parameter2!$B$3:$B$18</definedName>
    <definedName name="test" localSheetId="0">[3]Parameter2!$B$3:$B$18</definedName>
    <definedName name="test" localSheetId="5">[4]Parameter2!$B$3:$B$18</definedName>
    <definedName name="test" localSheetId="4">[5]Parameter2!$B$3:$B$18</definedName>
    <definedName name="test">[4]Parameter2!$B$3:$B$18</definedName>
    <definedName name="test1" localSheetId="3">[6]Parameter2!$B$3:$B$18</definedName>
    <definedName name="test1" localSheetId="4">[6]Parameter2!$B$3:$B$18</definedName>
    <definedName name="test1">[6]Parameter2!$B$3:$B$18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5" i="452" l="1"/>
  <c r="I43" i="452" s="1"/>
  <c r="F24" i="452"/>
  <c r="I41" i="452" s="1"/>
  <c r="F23" i="452"/>
  <c r="I39" i="452" s="1"/>
  <c r="A15" i="452"/>
  <c r="A14" i="452"/>
  <c r="B11" i="449"/>
  <c r="B10" i="449"/>
  <c r="F5" i="452" l="1"/>
  <c r="F4" i="452"/>
  <c r="B7" i="449"/>
  <c r="B4" i="449"/>
  <c r="B45" i="452"/>
  <c r="B47" i="452"/>
  <c r="B16" i="450"/>
  <c r="B17" i="450"/>
  <c r="B18" i="450"/>
  <c r="B19" i="450"/>
  <c r="H1" i="456"/>
  <c r="A1" i="448"/>
  <c r="C1" i="448"/>
  <c r="C1" i="455"/>
  <c r="I45" i="452" s="1"/>
  <c r="B1" i="449"/>
  <c r="B2" i="449"/>
  <c r="D5" i="449"/>
  <c r="D8" i="449" s="1"/>
  <c r="B5" i="449" s="1"/>
  <c r="B6" i="449"/>
  <c r="B13" i="449"/>
  <c r="C13" i="449"/>
  <c r="B14" i="449"/>
  <c r="C14" i="449"/>
  <c r="H24" i="452" l="1"/>
  <c r="A42" i="452" s="1"/>
  <c r="H23" i="452"/>
  <c r="H25" i="452"/>
  <c r="A44" i="452" s="1"/>
  <c r="A46" i="452"/>
  <c r="I47" i="452"/>
  <c r="A48" i="452" s="1"/>
  <c r="A40" i="45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5164F712-BDB3-4B92-B40C-4EAE7FE2716B}">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87D4B57C-7C46-4CF1-9C97-610C36872D7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List>
</comments>
</file>

<file path=xl/sharedStrings.xml><?xml version="1.0" encoding="utf-8"?>
<sst xmlns="http://schemas.openxmlformats.org/spreadsheetml/2006/main" count="204" uniqueCount="179">
  <si>
    <t>Einheit</t>
  </si>
  <si>
    <t>Postleitzahl</t>
  </si>
  <si>
    <t>ergebnisse@lvus.de</t>
  </si>
  <si>
    <t>Sonstiges</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</si>
  <si>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</si>
  <si>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</si>
  <si>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</si>
  <si>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</si>
  <si>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</si>
  <si>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</si>
  <si>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</si>
  <si>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</si>
  <si>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</si>
  <si>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</si>
  <si>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</si>
  <si>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</si>
  <si>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</si>
  <si>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</si>
  <si>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</si>
  <si>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</si>
  <si>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</si>
  <si>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Methode</t>
  </si>
  <si>
    <t>Bezeichnung des Analysenverfahrens</t>
  </si>
  <si>
    <t>Anzahl</t>
  </si>
  <si>
    <t>Modifikation</t>
  </si>
  <si>
    <t>x</t>
  </si>
  <si>
    <t>Beispielhafter Wert [mg/kg]</t>
  </si>
  <si>
    <t>Teilnahmen</t>
  </si>
  <si>
    <t>Teilnahme</t>
  </si>
  <si>
    <t>Tabelle wurde bereits einmal erfolgreich gesendet, es handelt sich um eine Aktualisierung:</t>
  </si>
  <si>
    <t>Signifikante
Stellen</t>
  </si>
  <si>
    <t>Deadline</t>
  </si>
  <si>
    <t>interne Teilnahme:</t>
  </si>
  <si>
    <t>Kontaktperson</t>
  </si>
  <si>
    <t>Contact person</t>
  </si>
  <si>
    <t>Name</t>
  </si>
  <si>
    <t>eMail</t>
  </si>
  <si>
    <t>eMail-Address</t>
  </si>
  <si>
    <t>Telefon (inklusive Vorwahl):</t>
  </si>
  <si>
    <t>telefone (including country and area code)</t>
  </si>
  <si>
    <t>Ergebnisangabe mit 3 signifikanten Ziffern [mg/kg]</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</si>
  <si>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</si>
  <si>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Ergebnisdatenblatt (Resultsheet)</t>
  </si>
  <si>
    <t>Kunden-Nr. (Client-Nb.)</t>
  </si>
  <si>
    <t>Postleitzahl (ZIP-Code)</t>
  </si>
  <si>
    <t>Annahmeschluss/Deadline:</t>
  </si>
  <si>
    <t>Aufarbeitung / Verfahren</t>
  </si>
  <si>
    <t>Wählen Sie über das Auswahl-Menü Ihr Aufarbeitungsverfahren aus. Sollte dieses nicht in der Auswahl enthalten sein, wählen Sie bitte "sonstiges" aus und geben Sie Ihr Verfahren ein.</t>
  </si>
  <si>
    <t>Untersuchungsergebnisse</t>
  </si>
  <si>
    <r>
      <t>SO</t>
    </r>
    <r>
      <rPr>
        <b/>
        <vertAlign val="subscript"/>
        <sz val="16"/>
        <rFont val="Times New Roman"/>
        <family val="1"/>
      </rPr>
      <t>2</t>
    </r>
  </si>
  <si>
    <t>31</t>
  </si>
  <si>
    <t>Probe</t>
  </si>
  <si>
    <t>Beschreibung der verwendeten Analysenverfahren</t>
  </si>
  <si>
    <t>Enzymatisch nach r-biopharm / Roche Nr. 10 725 854 035</t>
  </si>
  <si>
    <t>eMail-Kontrolle:</t>
  </si>
  <si>
    <t>check of the e-Mail address</t>
  </si>
  <si>
    <t>Ergebnis der Überprüfung:</t>
  </si>
  <si>
    <t>result of the control</t>
  </si>
  <si>
    <t>Hinweise zur Auswertung</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</si>
  <si>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</si>
  <si>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Zur Vermeidung zu „breiter“ Beurteilungszonen wird deshalb bei der Auswertung bei allen Parametern der Wert der Zielstandardabweichung auf maximal 22 % vom Wert des Medians beschränkt.</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</si>
  <si>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</si>
  <si>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</si>
  <si>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</si>
  <si>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t>Schreiben Sie Ihre Daten in die gelb hinterlegten Felder. Geben Sie Ihre Ergebnisse in den aufgeführten Einheiten an.
Write your data into the yellow cells. Give your results in the units of column 2.</t>
  </si>
  <si>
    <t>§ 64 LFGB Nr. L 00.00-46/1 (DIN EN 1988, Teil 1 - Monier-Willems)</t>
  </si>
  <si>
    <t>§ 64 LFGB Nr. L 00.00-46/1 (DIN EN 1988, Teil 1 - Monier-Willems), modifiziert</t>
  </si>
  <si>
    <t>§ 64 LFGB Nr. L 00.00-46/2 (DIN EN 1988, Teil 2 - enzymatisch)</t>
  </si>
  <si>
    <t>§ 64 LFGB Nr. L 00.00-46/2 (DIN EN 1988, Teil 2 - enzymatisch), modifiziert</t>
  </si>
  <si>
    <t>ja / yes</t>
  </si>
  <si>
    <t>nein / no</t>
  </si>
  <si>
    <t>Geben Sie Ihre Ergebnisse mit den in Spalte 3 aufgeführten signifikanten Stellen an. Beispiele hierzu sind in "Hinweise1" enthalten.
Report your results with in column 3 shown significant numbers (there are some examples in sheet "hints1" .</t>
  </si>
  <si>
    <t>In einigen Fällen, z.B. bei Gehalten um 1 % oder 10 %, ist die Vorgabe gültiger Stellen schwierig: Die Ergebnisse „1,06% und 0,98% sind vergleichbar, nicht aber „1,1 %“ und „0,98%“. Die Angabe einer zusätzlichen gültigen Stelle beim Beispielwert 1,06 ist hier angebracht.</t>
  </si>
  <si>
    <t>Zur Beschreibung des Analysenverfahrens verwenden Sie bitte die im unteren Teil dieses Datenblatts enthaltenen Auswahlfelder.
To describe your method use the Pulldown-menus following after the result area.</t>
  </si>
  <si>
    <t>Methode nach Zonneveld-Meyer</t>
  </si>
  <si>
    <t>Wasserdampfdestillation mit anschließender Titration</t>
  </si>
  <si>
    <t>Messwert 1</t>
  </si>
  <si>
    <t>Messwert 2</t>
  </si>
  <si>
    <t>Messwert 3</t>
  </si>
  <si>
    <t>Messwert 4</t>
  </si>
  <si>
    <t>Messwert 5</t>
  </si>
  <si>
    <t>erweiterte Mess-
unsicherheit [%]</t>
  </si>
  <si>
    <r>
      <t>Sollte SO</t>
    </r>
    <r>
      <rPr>
        <vertAlign val="subscript"/>
        <sz val="12"/>
        <rFont val="Times New Roman"/>
        <family val="1"/>
      </rPr>
      <t>2</t>
    </r>
    <r>
      <rPr>
        <sz val="12"/>
        <rFont val="Times New Roman"/>
        <family val="1"/>
      </rPr>
      <t xml:space="preserve"> nicht bestimmbar sein, so teilen Sie uns bitte den Wert Ihrer Bestimmungsgrenze mit vorangestelltem "&lt; “ mit.
In cases you will not detect SO</t>
    </r>
    <r>
      <rPr>
        <vertAlign val="subscript"/>
        <sz val="12"/>
        <rFont val="Times New Roman"/>
        <family val="1"/>
      </rPr>
      <t>2</t>
    </r>
    <r>
      <rPr>
        <sz val="12"/>
        <rFont val="Times New Roman"/>
        <family val="1"/>
      </rPr>
      <t>, report your limit of quantification with "&lt; " in front of the value.</t>
    </r>
  </si>
  <si>
    <t>Ergebnisse der Einzelbestimmungen (werden nicht beurteilt)</t>
  </si>
  <si>
    <t>Lagerung der Proben nach Erhalt:</t>
  </si>
  <si>
    <t>Lagerung</t>
  </si>
  <si>
    <t>Raumtemperatur</t>
  </si>
  <si>
    <t>Kühlschrank</t>
  </si>
  <si>
    <t>tiefgekühlt unter - 25 °C</t>
  </si>
  <si>
    <t>Lagerung der Proben nach dem Öffnen:</t>
  </si>
  <si>
    <t>Sonstige</t>
  </si>
  <si>
    <t xml:space="preserve">tiefgekühlt Bereich (-15 °C &lt;-&gt; -25 °C)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</si>
  <si>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</si>
  <si>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Beispiel für die Eingabe von 2 eMail-Adressen:
Example how to type in 2 different e-mail addresses:</t>
  </si>
  <si>
    <t>info@lvus.de; ergebnisse@lvus.de</t>
  </si>
  <si>
    <t>Ionenchromatographisch nach wäßriger Extraktion</t>
  </si>
  <si>
    <t>Probe 1</t>
  </si>
  <si>
    <t>Probe 2</t>
  </si>
  <si>
    <t>Enzym.</t>
  </si>
  <si>
    <t>Dest.</t>
  </si>
  <si>
    <t>IFU 7 (1968)</t>
  </si>
  <si>
    <t>IC</t>
  </si>
  <si>
    <t>§ 64 LFGB Nr. L 52.04-3, anschließend komplexometrisch nach Reith-Willems</t>
  </si>
  <si>
    <t>Enzymatisch mittels Thermo Fisher Gallery</t>
  </si>
  <si>
    <t>Ionenchromatographisch nach Wasserdampfdestillation</t>
  </si>
  <si>
    <t>nach Rebelein</t>
  </si>
  <si>
    <t>?</t>
  </si>
  <si>
    <t>Iodid/Iodat-Methode</t>
  </si>
  <si>
    <t>§ 64 LFGB Nr. L 52.04-3 modifiziert (Sulfat ionenchromatographisch bestimmt)</t>
  </si>
  <si>
    <t>Dest./Oxid./LC</t>
  </si>
  <si>
    <t>Dest./Oxid./Titr. (NaOH)</t>
  </si>
  <si>
    <t>Dest./Titr. (Komplex)</t>
  </si>
  <si>
    <t>§ 64 LFGB Nr. 52.04-3: Stand 12-1990</t>
  </si>
  <si>
    <t>§ 64 LFGB Nr. 52.04-3: Stand 12-1990, modifiziert</t>
  </si>
  <si>
    <t>Jodometrische Titration nach Wasserdampfdestillation</t>
  </si>
  <si>
    <t>Dest./Iodometrie</t>
  </si>
  <si>
    <t>photometrische Bestimmung nach Umsetzung mit Thiobenzoesäure</t>
  </si>
  <si>
    <r>
      <t>Schweizerisches Lebensmittelbuch Methode 764.1 (mit Phosphorsäure destillieren, Destillat in H</t>
    </r>
    <r>
      <rPr>
        <vertAlign val="subscript"/>
        <sz val="10"/>
        <rFont val="Times New Roman"/>
        <family val="1"/>
      </rPr>
      <t>2</t>
    </r>
    <r>
      <rPr>
        <sz val="10"/>
        <rFont val="Times New Roman"/>
        <family val="1"/>
      </rPr>
      <t>O</t>
    </r>
    <r>
      <rPr>
        <vertAlign val="subscript"/>
        <sz val="10"/>
        <rFont val="Times New Roman"/>
        <family val="1"/>
      </rPr>
      <t>2</t>
    </r>
    <r>
      <rPr>
        <sz val="10"/>
        <rFont val="Times New Roman"/>
        <family val="1"/>
      </rPr>
      <t xml:space="preserve"> einleiten, mit NaOH titrieren)</t>
    </r>
  </si>
  <si>
    <r>
      <t>Schweizerisches Lebensmittelbuch Methode 937.1 (mit Phosphorsäure destillieren, Destillat in H</t>
    </r>
    <r>
      <rPr>
        <vertAlign val="subscript"/>
        <sz val="10"/>
        <rFont val="Times New Roman"/>
        <family val="1"/>
      </rPr>
      <t>2</t>
    </r>
    <r>
      <rPr>
        <sz val="10"/>
        <rFont val="Times New Roman"/>
        <family val="1"/>
      </rPr>
      <t>O</t>
    </r>
    <r>
      <rPr>
        <vertAlign val="subscript"/>
        <sz val="10"/>
        <rFont val="Times New Roman"/>
        <family val="1"/>
      </rPr>
      <t>2</t>
    </r>
    <r>
      <rPr>
        <sz val="10"/>
        <rFont val="Times New Roman"/>
        <family val="1"/>
      </rPr>
      <t xml:space="preserve"> einleiten, mit NaOH titrieren, Essigsäure in Abzug bringen)</t>
    </r>
  </si>
  <si>
    <t>Destillation; Messung mittels ICP-OES</t>
  </si>
  <si>
    <t>Dest./Komplex.</t>
  </si>
  <si>
    <t>Dest./IC</t>
  </si>
  <si>
    <t>Dest./Ox./Titr. (NaOH)</t>
  </si>
  <si>
    <t>Dest./Oxid./IC</t>
  </si>
  <si>
    <t>Dest./Ox./Komplex.</t>
  </si>
  <si>
    <t>Photmetr. Nach Derivatisierung</t>
  </si>
  <si>
    <t>Dest./ICP-OES</t>
  </si>
  <si>
    <t>aufgebraucht</t>
  </si>
  <si>
    <t>Im Falle von Destillationsververfahren</t>
  </si>
  <si>
    <t>Kochzeit/Siededauer in min:</t>
  </si>
  <si>
    <t>mg/kg Probe</t>
  </si>
  <si>
    <r>
      <t>mit Phosphorsäure destillieren, Destillat in H</t>
    </r>
    <r>
      <rPr>
        <vertAlign val="subscript"/>
        <sz val="10"/>
        <rFont val="Times New Roman"/>
        <family val="1"/>
      </rPr>
      <t>2</t>
    </r>
    <r>
      <rPr>
        <sz val="10"/>
        <rFont val="Times New Roman"/>
        <family val="1"/>
      </rPr>
      <t>O</t>
    </r>
    <r>
      <rPr>
        <vertAlign val="subscript"/>
        <sz val="10"/>
        <rFont val="Times New Roman"/>
        <family val="1"/>
      </rPr>
      <t>2</t>
    </r>
    <r>
      <rPr>
        <sz val="10"/>
        <rFont val="Times New Roman"/>
        <family val="1"/>
      </rPr>
      <t xml:space="preserve"> einleiten, Bestimmung des Sulfats mit HPLC-CD</t>
    </r>
  </si>
  <si>
    <t>V.1</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</si>
  <si>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</si>
  <si>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</si>
  <si>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</si>
  <si>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</si>
  <si>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</si>
  <si>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</si>
  <si>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</si>
  <si>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</si>
  <si>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</si>
  <si>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</si>
  <si>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</si>
  <si>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</si>
  <si>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Dose 2</t>
  </si>
  <si>
    <t>Dose 1</t>
  </si>
  <si>
    <t>Verfahren nach Reith-Willems, auch modifiziert</t>
  </si>
  <si>
    <t>TestKit Enzytec Liquid SO2-Total E860</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</si>
  <si>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</si>
  <si>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</si>
  <si>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</si>
  <si>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</si>
  <si>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</si>
  <si>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</si>
  <si>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</si>
  <si>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</si>
  <si>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t>Es wird empfohlen, eine zweite eMail-Adresse in Form eines Funktionspostfaches anzugeben. Dadurch wird sichergestellt, dass die Auswertung auch zugestellt werden kann. Geben Sie hierzu die zweite Adresse getrennt durch ein Semikolon mit nachfolgendem Leerzeichen ein.</t>
  </si>
  <si>
    <t>Kontaktname</t>
  </si>
  <si>
    <t>Mailadresse</t>
  </si>
  <si>
    <t>Zertifikat geeignet</t>
  </si>
  <si>
    <r>
      <t>Sollten Sie aus einer Dose mehrere Bestimmungen des SO</t>
    </r>
    <r>
      <rPr>
        <vertAlign val="subscript"/>
        <sz val="12"/>
        <rFont val="Times New Roman"/>
        <family val="1"/>
      </rPr>
      <t>2</t>
    </r>
    <r>
      <rPr>
        <sz val="12"/>
        <rFont val="Times New Roman"/>
        <family val="1"/>
      </rPr>
      <t xml:space="preserve">-Gehaltes durchführen, geben Sie bitte zusätzlich auch die Ergebnisdaten zu allen Einzel-bestimmungen an. Die Einzeldaten werden nicht mit z-Scores bewertet, tragen aber unterstützend zur Gesamtbeurteilung der Daten bei. </t>
    </r>
  </si>
  <si>
    <t>Probe 3</t>
  </si>
  <si>
    <r>
      <t>Probe 1, SO</t>
    </r>
    <r>
      <rPr>
        <vertAlign val="subscript"/>
        <sz val="12"/>
        <rFont val="Times New Roman"/>
        <family val="1"/>
      </rPr>
      <t>2</t>
    </r>
    <r>
      <rPr>
        <sz val="12"/>
        <rFont val="Times New Roman"/>
        <family val="1"/>
      </rPr>
      <t>-Gehalt</t>
    </r>
  </si>
  <si>
    <r>
      <t>Probe 2, SO</t>
    </r>
    <r>
      <rPr>
        <vertAlign val="subscript"/>
        <sz val="12"/>
        <rFont val="Times New Roman"/>
        <family val="1"/>
      </rPr>
      <t>2</t>
    </r>
    <r>
      <rPr>
        <sz val="12"/>
        <rFont val="Times New Roman"/>
        <family val="1"/>
      </rPr>
      <t>-Gehalt</t>
    </r>
  </si>
  <si>
    <r>
      <t>Probe 3, SO</t>
    </r>
    <r>
      <rPr>
        <vertAlign val="subscript"/>
        <sz val="12"/>
        <rFont val="Times New Roman"/>
        <family val="1"/>
      </rPr>
      <t>2</t>
    </r>
    <r>
      <rPr>
        <sz val="12"/>
        <rFont val="Times New Roman"/>
        <family val="1"/>
      </rPr>
      <t>-Gehalt</t>
    </r>
  </si>
  <si>
    <t>Probe 1, Dose 1 (Einzelwerte)</t>
  </si>
  <si>
    <t>Probe 2, Dose 2 (Einzelwerte)</t>
  </si>
  <si>
    <t>Probe 2, Dose 1 (Einzelwerte)</t>
  </si>
  <si>
    <t>Probe 1, Dose 2 (Einzelwerte)</t>
  </si>
  <si>
    <t>Probe 3, Dose 1 (Einzelwerte)</t>
  </si>
  <si>
    <t>Probe 3, Dose 2 (Einzelwerte)</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</si>
  <si>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</si>
  <si>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Eine bebilderte Anleitung zum Ausfüllen der Ergebniserfassungstabelle finden Sie unter</t>
  </si>
  <si>
    <t xml:space="preserve">dem nachfolgenden Link: </t>
  </si>
  <si>
    <t>https://lvus.de/html/pdf/aprotec.php?file=anleitung.pdf</t>
  </si>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</sst>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White]#,##0;[Red]\-#,##0\ _€"/>
    <numFmt numFmtId="165" formatCode="0.0000"/>
  </numFmts>
  <fonts count="37" x14ac:knownFonts="1">
    <font>
      <sz val="11"/>
      <name val="Times New Roman"/>
    </font>
    <font>
      <sz val="11"/>
      <name val="Times New Roman"/>
      <family val="1"/>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u/>
      <sz val="12"/>
      <color indexed="12"/>
      <name val="Times New Roman"/>
      <family val="1"/>
    </font>
    <font>
      <sz val="10"/>
      <name val="Times New Roman"/>
      <family val="1"/>
    </font>
    <font>
      <sz val="14"/>
      <color indexed="9"/>
      <name val="Times New Roman"/>
      <family val="1"/>
    </font>
    <font>
      <sz val="11"/>
      <color indexed="9"/>
      <name val="Times New Roman"/>
      <family val="1"/>
    </font>
    <font>
      <sz val="13"/>
      <name val="Times New Roman"/>
      <family val="1"/>
    </font>
    <font>
      <sz val="13"/>
      <color indexed="9"/>
      <name val="Times New Roman"/>
      <family val="1"/>
    </font>
    <font>
      <sz val="12"/>
      <color indexed="12"/>
      <name val="Times New Roman"/>
      <family val="1"/>
    </font>
    <font>
      <b/>
      <sz val="11"/>
      <name val="Times New Roman"/>
      <family val="1"/>
    </font>
    <font>
      <sz val="12"/>
      <color indexed="10"/>
      <name val="Times New Roman"/>
      <family val="1"/>
    </font>
    <font>
      <sz val="9"/>
      <name val="Times New Roman"/>
      <family val="1"/>
    </font>
    <font>
      <sz val="12"/>
      <color indexed="9"/>
      <name val="Times New Roman"/>
      <family val="1"/>
    </font>
    <font>
      <b/>
      <sz val="13"/>
      <color indexed="10"/>
      <name val="Times New Roman"/>
      <family val="1"/>
    </font>
    <font>
      <b/>
      <vertAlign val="subscript"/>
      <sz val="16"/>
      <name val="Times New Roman"/>
      <family val="1"/>
    </font>
    <font>
      <vertAlign val="subscript"/>
      <sz val="12"/>
      <name val="Times New Roman"/>
      <family val="1"/>
    </font>
    <font>
      <sz val="11"/>
      <color indexed="12"/>
      <name val="Times New Roman"/>
      <family val="1"/>
    </font>
    <font>
      <sz val="9"/>
      <color indexed="10"/>
      <name val="Times New Roman"/>
      <family val="1"/>
    </font>
    <font>
      <sz val="10"/>
      <name val="Arial"/>
      <family val="2"/>
    </font>
    <font>
      <vertAlign val="subscript"/>
      <sz val="10"/>
      <name val="Times New Roman"/>
      <family val="1"/>
    </font>
    <font>
      <sz val="12"/>
      <color rgb="FFFF0000"/>
      <name val="Times New Roman"/>
      <family val="1"/>
    </font>
    <font>
      <b/>
      <sz val="13"/>
      <color rgb="FFFF0000"/>
      <name val="Times New Roman"/>
      <family val="1"/>
    </font>
    <font>
      <i/>
      <sz val="11"/>
      <color theme="0" tint="-0.499984740745262"/>
      <name val="Times New Roman"/>
      <family val="1"/>
    </font>
    <font>
      <b/>
      <sz val="11"/>
      <color rgb="FFFF0000"/>
      <name val="Times New Roman"/>
      <family val="1"/>
    </font>
  </fonts>
  <fills count="11">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rgb="FFCCFFCC"/>
        <bgColor indexed="64"/>
      </patternFill>
    </fill>
    <fill>
      <patternFill patternType="solid">
        <fgColor theme="4" tint="0.79998168889431442"/>
        <bgColor indexed="64"/>
      </patternFill>
    </fill>
    <fill>
      <patternFill patternType="solid">
        <fgColor rgb="FFFFFF99"/>
        <bgColor indexed="64"/>
      </patternFill>
    </fill>
    <fill>
      <patternFill patternType="solid">
        <fgColor theme="0"/>
        <bgColor indexed="64"/>
      </patternFill>
    </fill>
    <fill>
      <patternFill patternType="solid">
        <fgColor theme="0"/>
        <bgColor theme="0"/>
      </patternFill>
    </fill>
    <fill>
      <patternFill patternType="solid">
        <fgColor theme="6"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ck">
        <color indexed="17"/>
      </top>
      <bottom style="thin">
        <color indexed="17"/>
      </bottom>
      <diagonal/>
    </border>
    <border>
      <left style="thin">
        <color indexed="64"/>
      </left>
      <right style="thin">
        <color indexed="64"/>
      </right>
      <top/>
      <bottom style="thin">
        <color indexed="64"/>
      </bottom>
      <diagonal/>
    </border>
    <border>
      <left/>
      <right/>
      <top/>
      <bottom style="thin">
        <color indexed="64"/>
      </bottom>
      <diagonal/>
    </border>
  </borders>
  <cellStyleXfs count="8">
    <xf numFmtId="0" fontId="0" fillId="0" borderId="0"/>
    <xf numFmtId="0" fontId="2" fillId="0" borderId="0" applyNumberFormat="0" applyFill="0" applyBorder="0" applyAlignment="0" applyProtection="0">
      <alignment vertical="top"/>
      <protection locked="0"/>
    </xf>
    <xf numFmtId="9" fontId="1" fillId="0" borderId="0" applyFont="0" applyFill="0" applyBorder="0" applyAlignment="0" applyProtection="0"/>
    <xf numFmtId="0" fontId="31" fillId="0" borderId="0"/>
    <xf numFmtId="0" fontId="31" fillId="0" borderId="0"/>
    <xf numFmtId="0" fontId="6" fillId="0" borderId="0"/>
    <xf numFmtId="0" fontId="1" fillId="0" borderId="0"/>
    <xf numFmtId="0" fontId="2" fillId="0" borderId="0" applyNumberFormat="0" applyFill="0" applyBorder="0" applyAlignment="0" applyProtection="0">
      <alignment vertical="top"/>
      <protection locked="0"/>
    </xf>
  </cellStyleXfs>
  <cellXfs count="142">
    <xf numFmtId="0" fontId="0" fillId="0" borderId="0" xfId="0"/>
    <xf numFmtId="0" fontId="5" fillId="0" borderId="0" xfId="0" applyFont="1"/>
    <xf numFmtId="0" fontId="0" fillId="2" borderId="0" xfId="0" applyFill="1"/>
    <xf numFmtId="0" fontId="0" fillId="2" borderId="0" xfId="0" applyFill="1" applyAlignment="1">
      <alignment horizontal="center"/>
    </xf>
    <xf numFmtId="0" fontId="0" fillId="0" borderId="0" xfId="0" applyProtection="1">
      <protection locked="0"/>
    </xf>
    <xf numFmtId="0" fontId="3" fillId="0" borderId="0" xfId="0" applyFont="1" applyProtection="1">
      <protection hidden="1"/>
    </xf>
    <xf numFmtId="0" fontId="4" fillId="0" borderId="0" xfId="0" applyFont="1" applyProtection="1">
      <protection hidden="1"/>
    </xf>
    <xf numFmtId="0" fontId="8" fillId="0" borderId="0" xfId="0" applyFont="1" applyProtection="1">
      <protection hidden="1"/>
    </xf>
    <xf numFmtId="0" fontId="7" fillId="0" borderId="0" xfId="0" applyFont="1" applyProtection="1">
      <protection hidden="1"/>
    </xf>
    <xf numFmtId="0" fontId="0" fillId="0" borderId="0" xfId="0" applyProtection="1">
      <protection hidden="1"/>
    </xf>
    <xf numFmtId="0" fontId="11" fillId="0" borderId="0" xfId="0" applyFont="1" applyProtection="1">
      <protection hidden="1"/>
    </xf>
    <xf numFmtId="0" fontId="8" fillId="0" borderId="0" xfId="0" applyFont="1" applyAlignment="1" applyProtection="1">
      <alignment vertical="center"/>
      <protection hidden="1"/>
    </xf>
    <xf numFmtId="0" fontId="0" fillId="0" borderId="0" xfId="0" applyAlignment="1" applyProtection="1">
      <alignment vertical="center"/>
      <protection hidden="1"/>
    </xf>
    <xf numFmtId="0" fontId="18" fillId="0" borderId="0" xfId="0" applyFont="1" applyProtection="1">
      <protection hidden="1"/>
    </xf>
    <xf numFmtId="0" fontId="6" fillId="0" borderId="0" xfId="0" applyFont="1" applyProtection="1">
      <protection hidden="1"/>
    </xf>
    <xf numFmtId="0" fontId="5" fillId="0" borderId="0" xfId="0" applyFont="1" applyProtection="1">
      <protection hidden="1"/>
    </xf>
    <xf numFmtId="0" fontId="6" fillId="0" borderId="0" xfId="0" applyFont="1" applyAlignment="1" applyProtection="1">
      <alignment horizontal="justify" vertical="top" wrapText="1"/>
      <protection hidden="1"/>
    </xf>
    <xf numFmtId="0" fontId="5" fillId="0" borderId="2" xfId="0" applyFont="1" applyBorder="1" applyAlignment="1" applyProtection="1">
      <alignment horizontal="justify" vertical="top" wrapText="1"/>
      <protection hidden="1"/>
    </xf>
    <xf numFmtId="0" fontId="5" fillId="0" borderId="0" xfId="0" applyFont="1" applyAlignment="1" applyProtection="1">
      <alignment wrapText="1"/>
      <protection hidden="1"/>
    </xf>
    <xf numFmtId="0" fontId="5" fillId="0" borderId="0" xfId="0" applyFont="1" applyProtection="1">
      <protection locked="0" hidden="1"/>
    </xf>
    <xf numFmtId="0" fontId="6" fillId="0" borderId="3" xfId="0" applyFont="1" applyBorder="1" applyAlignment="1">
      <alignment vertical="top" wrapText="1"/>
    </xf>
    <xf numFmtId="0" fontId="19" fillId="0" borderId="0" xfId="0" applyFont="1" applyProtection="1">
      <protection hidden="1"/>
    </xf>
    <xf numFmtId="0" fontId="19" fillId="0" borderId="0" xfId="0" applyFont="1" applyAlignment="1" applyProtection="1">
      <alignment wrapText="1"/>
      <protection hidden="1"/>
    </xf>
    <xf numFmtId="0" fontId="21" fillId="0" borderId="0" xfId="0" applyFont="1" applyProtection="1">
      <protection hidden="1"/>
    </xf>
    <xf numFmtId="0" fontId="17" fillId="0" borderId="0" xfId="0" applyFont="1" applyProtection="1">
      <protection hidden="1"/>
    </xf>
    <xf numFmtId="0" fontId="6" fillId="0" borderId="3" xfId="0" applyFont="1" applyBorder="1" applyAlignment="1" applyProtection="1">
      <alignment vertical="top" wrapText="1"/>
      <protection hidden="1"/>
    </xf>
    <xf numFmtId="0" fontId="6" fillId="0" borderId="0" xfId="0" applyFont="1" applyAlignment="1" applyProtection="1">
      <alignment wrapText="1"/>
      <protection hidden="1"/>
    </xf>
    <xf numFmtId="0" fontId="5" fillId="0" borderId="0" xfId="0" applyFont="1" applyAlignment="1" applyProtection="1">
      <alignment horizontal="left" wrapText="1"/>
      <protection hidden="1"/>
    </xf>
    <xf numFmtId="49" fontId="0" fillId="2" borderId="0" xfId="0" applyNumberFormat="1" applyFill="1" applyAlignment="1">
      <alignment horizontal="center"/>
    </xf>
    <xf numFmtId="14" fontId="0" fillId="2" borderId="0" xfId="0" applyNumberFormat="1" applyFill="1" applyAlignment="1">
      <alignment horizontal="center"/>
    </xf>
    <xf numFmtId="0" fontId="9" fillId="0" borderId="0" xfId="0" applyFont="1" applyAlignment="1">
      <alignment vertical="center"/>
    </xf>
    <xf numFmtId="0" fontId="0" fillId="0" borderId="0" xfId="0" applyAlignment="1">
      <alignment vertical="center"/>
    </xf>
    <xf numFmtId="0" fontId="22" fillId="0" borderId="0" xfId="0" applyFont="1" applyAlignment="1">
      <alignment vertical="center"/>
    </xf>
    <xf numFmtId="49" fontId="0" fillId="2" borderId="0" xfId="0" applyNumberFormat="1" applyFill="1" applyAlignment="1" applyProtection="1">
      <alignment vertical="center"/>
      <protection locked="0"/>
    </xf>
    <xf numFmtId="0" fontId="12" fillId="0" borderId="0" xfId="0" applyFont="1" applyAlignment="1">
      <alignment vertical="center"/>
    </xf>
    <xf numFmtId="0" fontId="5" fillId="0" borderId="0" xfId="0" applyFont="1" applyAlignment="1">
      <alignment vertical="center" wrapText="1"/>
    </xf>
    <xf numFmtId="0" fontId="25" fillId="0" borderId="0" xfId="0" applyFont="1" applyAlignment="1" applyProtection="1">
      <alignment horizontal="left" wrapText="1"/>
      <protection hidden="1"/>
    </xf>
    <xf numFmtId="0" fontId="5" fillId="0" borderId="0" xfId="0" applyFont="1" applyAlignment="1" applyProtection="1">
      <alignment horizontal="center" vertical="center"/>
      <protection hidden="1"/>
    </xf>
    <xf numFmtId="0" fontId="23" fillId="4" borderId="0" xfId="0" applyFont="1" applyFill="1" applyAlignment="1" applyProtection="1">
      <alignment vertical="center"/>
      <protection hidden="1"/>
    </xf>
    <xf numFmtId="0" fontId="5" fillId="0" borderId="0" xfId="0" applyFont="1" applyAlignment="1" applyProtection="1">
      <alignment horizontal="center" vertical="center" wrapText="1"/>
      <protection hidden="1"/>
    </xf>
    <xf numFmtId="14" fontId="26" fillId="0" borderId="0" xfId="0" applyNumberFormat="1" applyFont="1" applyAlignment="1" applyProtection="1">
      <alignment horizontal="left"/>
      <protection hidden="1"/>
    </xf>
    <xf numFmtId="0" fontId="19" fillId="0" borderId="0" xfId="0" applyFont="1" applyAlignment="1" applyProtection="1">
      <alignment horizontal="center" vertical="center"/>
      <protection hidden="1"/>
    </xf>
    <xf numFmtId="0" fontId="25" fillId="0" borderId="0" xfId="0" applyFont="1" applyAlignment="1" applyProtection="1">
      <alignment horizontal="center" vertical="center"/>
      <protection hidden="1"/>
    </xf>
    <xf numFmtId="0" fontId="20" fillId="0" borderId="0" xfId="0" applyFont="1" applyAlignment="1" applyProtection="1">
      <alignment horizontal="center" vertical="center"/>
      <protection hidden="1"/>
    </xf>
    <xf numFmtId="0" fontId="10" fillId="0" borderId="0" xfId="0" applyFont="1" applyAlignment="1" applyProtection="1">
      <alignment horizontal="left"/>
      <protection hidden="1"/>
    </xf>
    <xf numFmtId="0" fontId="23" fillId="0" borderId="0" xfId="0" applyFont="1" applyAlignment="1" applyProtection="1">
      <alignment horizontal="left" vertical="center" wrapText="1"/>
      <protection hidden="1"/>
    </xf>
    <xf numFmtId="0" fontId="24" fillId="3" borderId="0" xfId="0" applyFont="1" applyFill="1" applyProtection="1">
      <protection locked="0"/>
    </xf>
    <xf numFmtId="0" fontId="5" fillId="0" borderId="0" xfId="0" applyFont="1" applyAlignment="1" applyProtection="1">
      <alignment horizontal="left"/>
      <protection locked="0" hidden="1"/>
    </xf>
    <xf numFmtId="0" fontId="5" fillId="0" borderId="2" xfId="0" applyFont="1" applyBorder="1" applyAlignment="1" applyProtection="1">
      <alignment horizontal="left" vertical="top" wrapText="1"/>
      <protection hidden="1"/>
    </xf>
    <xf numFmtId="0" fontId="16" fillId="0" borderId="0" xfId="0" applyFont="1" applyAlignment="1">
      <alignment horizontal="left" vertical="top" wrapText="1"/>
    </xf>
    <xf numFmtId="0" fontId="5" fillId="0" borderId="0" xfId="0" applyFont="1" applyAlignment="1" applyProtection="1">
      <alignment horizontal="left" vertical="top" wrapText="1"/>
      <protection hidden="1"/>
    </xf>
    <xf numFmtId="0" fontId="5" fillId="0" borderId="0" xfId="0" applyFont="1" applyAlignment="1" applyProtection="1">
      <alignment horizontal="left"/>
      <protection hidden="1"/>
    </xf>
    <xf numFmtId="0" fontId="6" fillId="0" borderId="0" xfId="0" applyFont="1"/>
    <xf numFmtId="0" fontId="8" fillId="4" borderId="0" xfId="0" applyFont="1" applyFill="1" applyProtection="1">
      <protection hidden="1"/>
    </xf>
    <xf numFmtId="49" fontId="5" fillId="2" borderId="0" xfId="0" applyNumberFormat="1" applyFont="1" applyFill="1" applyAlignment="1" applyProtection="1">
      <alignment vertical="center" wrapText="1"/>
      <protection locked="0"/>
    </xf>
    <xf numFmtId="49" fontId="5" fillId="0" borderId="0" xfId="0" applyNumberFormat="1" applyFont="1" applyAlignment="1">
      <alignment vertical="center" wrapText="1"/>
    </xf>
    <xf numFmtId="49" fontId="5" fillId="0" borderId="0" xfId="0" applyNumberFormat="1" applyFont="1" applyAlignment="1" applyProtection="1">
      <alignment horizontal="center" vertical="center"/>
      <protection hidden="1"/>
    </xf>
    <xf numFmtId="49" fontId="25" fillId="0" borderId="0" xfId="0" applyNumberFormat="1" applyFont="1" applyAlignment="1" applyProtection="1">
      <alignment horizontal="center" vertical="center"/>
      <protection hidden="1"/>
    </xf>
    <xf numFmtId="0" fontId="12" fillId="4" borderId="0" xfId="0" applyFont="1" applyFill="1" applyAlignment="1" applyProtection="1">
      <alignment vertical="center"/>
      <protection hidden="1"/>
    </xf>
    <xf numFmtId="0" fontId="30" fillId="0" borderId="0" xfId="0" applyFont="1" applyAlignment="1" applyProtection="1">
      <alignment vertical="center"/>
      <protection hidden="1"/>
    </xf>
    <xf numFmtId="0" fontId="29" fillId="0" borderId="0" xfId="0" applyFont="1" applyAlignment="1">
      <alignment horizontal="left" vertical="center" wrapText="1"/>
    </xf>
    <xf numFmtId="0" fontId="29" fillId="0" borderId="0" xfId="0" applyFont="1" applyAlignment="1">
      <alignment horizontal="left" vertical="center"/>
    </xf>
    <xf numFmtId="49" fontId="2" fillId="2" borderId="0" xfId="1" applyNumberFormat="1" applyFill="1" applyAlignment="1" applyProtection="1">
      <alignment vertical="center"/>
      <protection locked="0"/>
    </xf>
    <xf numFmtId="0" fontId="6" fillId="0" borderId="0" xfId="4" applyFont="1"/>
    <xf numFmtId="164" fontId="6" fillId="0" borderId="0" xfId="4" applyNumberFormat="1" applyFont="1"/>
    <xf numFmtId="49" fontId="5" fillId="2" borderId="0" xfId="0" applyNumberFormat="1" applyFont="1" applyFill="1" applyAlignment="1" applyProtection="1">
      <alignment horizontal="center" vertical="center"/>
      <protection locked="0"/>
    </xf>
    <xf numFmtId="49" fontId="5" fillId="2" borderId="0" xfId="0" applyNumberFormat="1" applyFont="1" applyFill="1" applyAlignment="1" applyProtection="1">
      <alignment vertical="center"/>
      <protection locked="0"/>
    </xf>
    <xf numFmtId="49" fontId="5" fillId="2" borderId="0" xfId="2" applyNumberFormat="1" applyFont="1" applyFill="1" applyBorder="1" applyAlignment="1" applyProtection="1">
      <alignment horizontal="center" vertical="center"/>
      <protection locked="0"/>
    </xf>
    <xf numFmtId="49" fontId="5" fillId="2" borderId="0" xfId="0" applyNumberFormat="1" applyFont="1" applyFill="1" applyAlignment="1" applyProtection="1">
      <alignment horizontal="right"/>
      <protection locked="0"/>
    </xf>
    <xf numFmtId="0" fontId="6" fillId="0" borderId="0" xfId="3" applyFont="1"/>
    <xf numFmtId="0" fontId="33" fillId="5" borderId="0" xfId="0" applyFont="1" applyFill="1" applyAlignment="1" applyProtection="1">
      <alignment vertical="center"/>
      <protection hidden="1"/>
    </xf>
    <xf numFmtId="0" fontId="9" fillId="0" borderId="0" xfId="0" applyFont="1" applyAlignment="1" applyProtection="1">
      <alignment vertical="center"/>
      <protection hidden="1"/>
    </xf>
    <xf numFmtId="0" fontId="18" fillId="0" borderId="0" xfId="0" applyFont="1" applyAlignment="1" applyProtection="1">
      <alignment vertical="center"/>
      <protection hidden="1"/>
    </xf>
    <xf numFmtId="0" fontId="25" fillId="0" borderId="0" xfId="0" applyFont="1" applyProtection="1">
      <protection hidden="1"/>
    </xf>
    <xf numFmtId="0" fontId="23" fillId="0" borderId="0" xfId="0" applyFont="1" applyAlignment="1" applyProtection="1">
      <alignment vertical="center"/>
      <protection hidden="1"/>
    </xf>
    <xf numFmtId="0" fontId="1" fillId="0" borderId="0" xfId="4" applyFont="1"/>
    <xf numFmtId="0" fontId="1" fillId="0" borderId="0" xfId="6" applyAlignment="1">
      <alignment vertical="center"/>
    </xf>
    <xf numFmtId="0" fontId="1" fillId="0" borderId="0" xfId="6"/>
    <xf numFmtId="0" fontId="9" fillId="0" borderId="0" xfId="6" applyFont="1" applyAlignment="1">
      <alignment vertical="center"/>
    </xf>
    <xf numFmtId="0" fontId="5" fillId="0" borderId="0" xfId="6" applyFont="1" applyAlignment="1">
      <alignment vertical="center"/>
    </xf>
    <xf numFmtId="0" fontId="5" fillId="0" borderId="0" xfId="6" applyFont="1"/>
    <xf numFmtId="0" fontId="5" fillId="3" borderId="0" xfId="6" applyFont="1" applyFill="1"/>
    <xf numFmtId="0" fontId="5" fillId="3" borderId="0" xfId="6" applyFont="1" applyFill="1" applyAlignment="1">
      <alignment vertical="center"/>
    </xf>
    <xf numFmtId="0" fontId="5" fillId="3" borderId="1" xfId="6" applyFont="1" applyFill="1" applyBorder="1" applyAlignment="1">
      <alignment horizontal="left" vertical="top" wrapText="1"/>
    </xf>
    <xf numFmtId="0" fontId="5" fillId="3" borderId="1" xfId="6" applyFont="1" applyFill="1" applyBorder="1" applyAlignment="1">
      <alignment horizontal="center" vertical="top" wrapText="1"/>
    </xf>
    <xf numFmtId="2" fontId="23" fillId="3" borderId="1" xfId="6" applyNumberFormat="1" applyFont="1" applyFill="1" applyBorder="1" applyAlignment="1">
      <alignment horizontal="center" vertical="top" wrapText="1"/>
    </xf>
    <xf numFmtId="165" fontId="23" fillId="3" borderId="1" xfId="6" applyNumberFormat="1" applyFont="1" applyFill="1" applyBorder="1" applyAlignment="1">
      <alignment horizontal="center" vertical="top" wrapText="1"/>
    </xf>
    <xf numFmtId="0" fontId="1" fillId="3" borderId="0" xfId="6" applyFill="1" applyAlignment="1">
      <alignment vertical="center"/>
    </xf>
    <xf numFmtId="0" fontId="1" fillId="3" borderId="0" xfId="6" applyFill="1"/>
    <xf numFmtId="49" fontId="1" fillId="2" borderId="0" xfId="0" applyNumberFormat="1" applyFont="1" applyFill="1" applyAlignment="1">
      <alignment horizontal="center"/>
    </xf>
    <xf numFmtId="0" fontId="1" fillId="0" borderId="0" xfId="0" applyFont="1"/>
    <xf numFmtId="0" fontId="1" fillId="0" borderId="0" xfId="0" applyFont="1" applyProtection="1">
      <protection hidden="1"/>
    </xf>
    <xf numFmtId="0" fontId="1" fillId="8" borderId="0" xfId="6" applyFill="1"/>
    <xf numFmtId="0" fontId="1" fillId="9" borderId="0" xfId="6" applyFill="1"/>
    <xf numFmtId="0" fontId="2" fillId="0" borderId="0" xfId="1" applyAlignment="1" applyProtection="1">
      <alignment vertical="center"/>
    </xf>
    <xf numFmtId="0" fontId="15" fillId="3" borderId="0" xfId="7" applyFont="1" applyFill="1" applyAlignment="1" applyProtection="1">
      <alignment horizontal="justify" vertical="center"/>
    </xf>
    <xf numFmtId="0" fontId="1" fillId="6" borderId="0" xfId="0" applyFont="1" applyFill="1" applyAlignment="1">
      <alignment vertical="center"/>
    </xf>
    <xf numFmtId="0" fontId="1" fillId="10" borderId="0" xfId="0" applyFont="1" applyFill="1" applyAlignment="1">
      <alignment horizontal="left" vertical="center"/>
    </xf>
    <xf numFmtId="0" fontId="5" fillId="0" borderId="0" xfId="0" applyFont="1" applyAlignment="1" applyProtection="1">
      <alignment vertical="top"/>
      <protection hidden="1"/>
    </xf>
    <xf numFmtId="0" fontId="5" fillId="0" borderId="0" xfId="0" applyFont="1" applyAlignment="1" applyProtection="1">
      <alignment vertical="top" wrapText="1"/>
      <protection hidden="1"/>
    </xf>
    <xf numFmtId="0" fontId="19" fillId="0" borderId="0" xfId="0" applyFont="1" applyAlignment="1" applyProtection="1">
      <alignment vertical="top" wrapText="1"/>
      <protection hidden="1"/>
    </xf>
    <xf numFmtId="0" fontId="19" fillId="0" borderId="0" xfId="0" applyFont="1" applyAlignment="1" applyProtection="1">
      <alignment vertical="top"/>
      <protection hidden="1"/>
    </xf>
    <xf numFmtId="0" fontId="1" fillId="0" borderId="0" xfId="6" applyAlignment="1">
      <alignment horizontal="left" vertical="center" wrapText="1"/>
    </xf>
    <xf numFmtId="0" fontId="1" fillId="0" borderId="0" xfId="6" applyAlignment="1">
      <alignment horizontal="left" vertical="center"/>
    </xf>
    <xf numFmtId="0" fontId="9" fillId="0" borderId="0" xfId="6" applyFont="1" applyAlignment="1">
      <alignment horizontal="left" vertical="center"/>
    </xf>
    <xf numFmtId="0" fontId="5" fillId="0" borderId="0" xfId="6" applyFont="1" applyAlignment="1">
      <alignment horizontal="left"/>
    </xf>
    <xf numFmtId="0" fontId="5" fillId="0" borderId="0" xfId="6" applyFont="1" applyAlignment="1">
      <alignment horizontal="left" vertical="center" wrapText="1"/>
    </xf>
    <xf numFmtId="0" fontId="5" fillId="0" borderId="0" xfId="6" applyFont="1" applyAlignment="1">
      <alignment horizontal="left" vertical="center"/>
    </xf>
    <xf numFmtId="0" fontId="9" fillId="3" borderId="0" xfId="6" applyFont="1" applyFill="1" applyAlignment="1">
      <alignment horizontal="left"/>
    </xf>
    <xf numFmtId="0" fontId="9" fillId="3" borderId="4" xfId="6" applyFont="1" applyFill="1" applyBorder="1" applyAlignment="1">
      <alignment horizontal="left" vertical="center" wrapText="1"/>
    </xf>
    <xf numFmtId="0" fontId="5" fillId="3" borderId="4" xfId="6" applyFont="1" applyFill="1" applyBorder="1" applyAlignment="1">
      <alignment horizontal="left" vertical="center"/>
    </xf>
    <xf numFmtId="0" fontId="5" fillId="3" borderId="0" xfId="6" applyFont="1" applyFill="1" applyAlignment="1">
      <alignment horizontal="left" vertical="center"/>
    </xf>
    <xf numFmtId="0" fontId="5" fillId="3" borderId="0" xfId="6" applyFont="1" applyFill="1" applyAlignment="1">
      <alignment horizontal="left" wrapText="1"/>
    </xf>
    <xf numFmtId="0" fontId="5" fillId="3" borderId="0" xfId="6" applyFont="1" applyFill="1" applyAlignment="1">
      <alignment horizontal="left"/>
    </xf>
    <xf numFmtId="0" fontId="1" fillId="3" borderId="0" xfId="6" applyFill="1" applyAlignment="1">
      <alignment horizontal="left" wrapText="1"/>
    </xf>
    <xf numFmtId="0" fontId="1" fillId="3" borderId="0" xfId="6" applyFill="1" applyAlignment="1">
      <alignment horizontal="left" vertical="center" wrapText="1"/>
    </xf>
    <xf numFmtId="0" fontId="22" fillId="3" borderId="0" xfId="6" applyFont="1" applyFill="1" applyAlignment="1">
      <alignment horizontal="left" vertical="center" wrapText="1"/>
    </xf>
    <xf numFmtId="0" fontId="10" fillId="0" borderId="0" xfId="6" applyFont="1" applyAlignment="1">
      <alignment horizontal="left" vertical="center"/>
    </xf>
    <xf numFmtId="0" fontId="1" fillId="10" borderId="0" xfId="0" applyFont="1" applyFill="1" applyAlignment="1">
      <alignment horizontal="left" vertical="center" wrapText="1"/>
    </xf>
    <xf numFmtId="0" fontId="1" fillId="10" borderId="0" xfId="0" applyFont="1" applyFill="1" applyAlignment="1">
      <alignment horizontal="left" vertical="center"/>
    </xf>
    <xf numFmtId="0" fontId="0" fillId="0" borderId="0" xfId="0" applyAlignment="1">
      <alignment horizontal="left" vertical="center"/>
    </xf>
    <xf numFmtId="0" fontId="1" fillId="6" borderId="0" xfId="0" applyFont="1" applyFill="1" applyAlignment="1">
      <alignment horizontal="left" vertical="center" wrapText="1"/>
    </xf>
    <xf numFmtId="0" fontId="1" fillId="6" borderId="0" xfId="0" applyFont="1" applyFill="1" applyAlignment="1">
      <alignment horizontal="left" vertical="center"/>
    </xf>
    <xf numFmtId="0" fontId="22" fillId="10" borderId="0" xfId="6" applyFont="1" applyFill="1" applyAlignment="1">
      <alignment horizontal="left" vertical="center" wrapText="1"/>
    </xf>
    <xf numFmtId="0" fontId="0" fillId="5" borderId="0" xfId="0" applyFill="1" applyAlignment="1" applyProtection="1">
      <alignment horizontal="left" vertical="center"/>
      <protection hidden="1"/>
    </xf>
    <xf numFmtId="0" fontId="0" fillId="7" borderId="0" xfId="0" applyFill="1" applyAlignment="1" applyProtection="1">
      <alignment horizontal="left"/>
      <protection locked="0"/>
    </xf>
    <xf numFmtId="0" fontId="24" fillId="0" borderId="0" xfId="0" applyFont="1" applyAlignment="1" applyProtection="1">
      <alignment horizontal="left" vertical="center" wrapText="1"/>
      <protection hidden="1"/>
    </xf>
    <xf numFmtId="0" fontId="5" fillId="0" borderId="0" xfId="0" applyFont="1" applyAlignment="1" applyProtection="1">
      <alignment horizontal="left" vertical="center" wrapText="1"/>
      <protection hidden="1"/>
    </xf>
    <xf numFmtId="0" fontId="10" fillId="0" borderId="0" xfId="0" applyFont="1" applyAlignment="1" applyProtection="1">
      <alignment horizontal="left"/>
      <protection hidden="1"/>
    </xf>
    <xf numFmtId="0" fontId="34" fillId="0" borderId="0" xfId="0" applyFont="1" applyAlignment="1" applyProtection="1">
      <alignment horizontal="left" vertical="center"/>
      <protection hidden="1"/>
    </xf>
    <xf numFmtId="0" fontId="5" fillId="0" borderId="0" xfId="0" applyFont="1" applyAlignment="1" applyProtection="1">
      <alignment horizontal="left" vertical="top" wrapText="1"/>
      <protection hidden="1"/>
    </xf>
    <xf numFmtId="0" fontId="9" fillId="0" borderId="0" xfId="0" applyFont="1" applyAlignment="1" applyProtection="1">
      <alignment horizontal="left" vertical="center" wrapText="1"/>
      <protection hidden="1"/>
    </xf>
    <xf numFmtId="0" fontId="5" fillId="0" borderId="0" xfId="0" applyFont="1" applyAlignment="1">
      <alignment horizontal="left" vertical="center" wrapText="1"/>
    </xf>
    <xf numFmtId="0" fontId="33" fillId="0" borderId="0" xfId="0" applyFont="1" applyAlignment="1" applyProtection="1">
      <alignment horizontal="left" vertical="center" wrapText="1"/>
      <protection hidden="1"/>
    </xf>
    <xf numFmtId="0" fontId="0" fillId="5" borderId="0" xfId="0" applyFill="1" applyAlignment="1" applyProtection="1">
      <alignment vertical="center"/>
      <protection locked="0"/>
    </xf>
    <xf numFmtId="0" fontId="0" fillId="5" borderId="0" xfId="0" applyFill="1" applyAlignment="1" applyProtection="1">
      <alignment horizontal="left"/>
      <protection hidden="1"/>
    </xf>
    <xf numFmtId="0" fontId="0" fillId="4" borderId="0" xfId="0" applyFill="1" applyAlignment="1" applyProtection="1">
      <alignment horizontal="center"/>
      <protection hidden="1"/>
    </xf>
    <xf numFmtId="0" fontId="0" fillId="4" borderId="0" xfId="0" applyFill="1" applyAlignment="1" applyProtection="1">
      <alignment vertical="center" wrapText="1"/>
      <protection locked="0"/>
    </xf>
    <xf numFmtId="0" fontId="6" fillId="4" borderId="0" xfId="0" applyFont="1" applyFill="1" applyAlignment="1" applyProtection="1">
      <alignment vertical="center" wrapText="1"/>
      <protection locked="0"/>
    </xf>
    <xf numFmtId="0" fontId="23" fillId="0" borderId="0" xfId="0" applyFont="1" applyAlignment="1" applyProtection="1">
      <alignment horizontal="left" vertical="center" wrapText="1"/>
      <protection hidden="1"/>
    </xf>
    <xf numFmtId="0" fontId="0" fillId="5" borderId="0" xfId="0" applyFill="1" applyAlignment="1" applyProtection="1">
      <alignment horizontal="center"/>
      <protection hidden="1"/>
    </xf>
    <xf numFmtId="0" fontId="5" fillId="2" borderId="0" xfId="0" applyFont="1" applyFill="1" applyAlignment="1" applyProtection="1">
      <alignment horizontal="left"/>
      <protection locked="0"/>
    </xf>
  </cellXfs>
  <cellStyles count="8">
    <cellStyle name="Link" xfId="1" builtinId="8"/>
    <cellStyle name="Link 2" xfId="7" xr:uid="{3B92C6B6-09E4-4BDD-90EC-40E028697A37}"/>
    <cellStyle name="Prozent" xfId="2" builtinId="5"/>
    <cellStyle name="Standard" xfId="0" builtinId="0"/>
    <cellStyle name="Standard 2" xfId="3" xr:uid="{00000000-0005-0000-0000-000003000000}"/>
    <cellStyle name="Standard 2 2" xfId="5" xr:uid="{5737812E-8529-4035-9727-C6DF31C29526}"/>
    <cellStyle name="Standard 2 2 2" xfId="6" xr:uid="{2257FB58-D670-483D-8B5F-CFAB7458FFD4}"/>
    <cellStyle name="Standard_Parameter2" xfId="4" xr:uid="{00000000-0005-0000-0000-000004000000}"/>
  </cellStyles>
  <dxfs count="12">
    <dxf>
      <fill>
        <patternFill>
          <bgColor indexed="13"/>
        </patternFill>
      </fill>
    </dxf>
    <dxf>
      <fill>
        <patternFill>
          <bgColor indexed="13"/>
        </patternFill>
      </fill>
    </dxf>
    <dxf>
      <font>
        <condense val="0"/>
        <extend val="0"/>
        <color indexed="9"/>
      </font>
    </dxf>
    <dxf>
      <font>
        <condense val="0"/>
        <extend val="0"/>
        <color indexed="9"/>
      </font>
    </dxf>
    <dxf>
      <font>
        <condense val="0"/>
        <extend val="0"/>
        <color indexed="9"/>
      </font>
      <fill>
        <patternFill patternType="none">
          <bgColor indexed="65"/>
        </patternFill>
      </fill>
    </dxf>
    <dxf>
      <font>
        <condense val="0"/>
        <extend val="0"/>
        <color indexed="9"/>
      </font>
    </dxf>
    <dxf>
      <font>
        <condense val="0"/>
        <extend val="0"/>
        <color indexed="9"/>
      </font>
    </dxf>
    <dxf>
      <fill>
        <patternFill>
          <bgColor indexed="26"/>
        </patternFill>
      </fill>
    </dxf>
    <dxf>
      <fill>
        <patternFill>
          <bgColor indexed="26"/>
        </patternFill>
      </fill>
    </dxf>
    <dxf>
      <font>
        <condense val="0"/>
        <extend val="0"/>
        <color auto="1"/>
      </font>
      <fill>
        <patternFill>
          <bgColor indexed="43"/>
        </patternFill>
      </fill>
    </dxf>
    <dxf>
      <font>
        <condense val="0"/>
        <extend val="0"/>
        <color auto="1"/>
      </font>
      <fill>
        <patternFill>
          <bgColor indexed="43"/>
        </patternFill>
      </fill>
    </dxf>
    <dxf>
      <fill>
        <patternFill>
          <bgColor indexed="4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2F48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ctrlProps/ctrlProp1.xml><?xml version="1.0" encoding="utf-8"?>
<formControlPr xmlns="http://schemas.microsoft.com/office/spreadsheetml/2009/9/main" objectType="Drop" dropLines="50" dropStyle="combo" dx="25" fmlaLink="'SO2'!$E$2" fmlaRange="'SO2'!$B$3:$B$28" sel="26" val="0"/>
</file>

<file path=xl/ctrlProps/ctrlProp2.xml><?xml version="1.0" encoding="utf-8"?>
<formControlPr xmlns="http://schemas.microsoft.com/office/spreadsheetml/2009/9/main" objectType="Drop" dropLines="15" dropStyle="combo" dx="25" fmlaLink="Teilnehmerdaten!$D$4" fmlaRange="Teilnehmerdaten!$G$5:$G$6" sel="2" val="0"/>
</file>

<file path=xl/ctrlProps/ctrlProp3.xml><?xml version="1.0" encoding="utf-8"?>
<formControlPr xmlns="http://schemas.microsoft.com/office/spreadsheetml/2009/9/main" objectType="Drop" dropLines="50" dropStyle="combo" dx="25" fmlaLink="Lagerung!$B$1" fmlaRange="Lagerung!$B$3:$B$9" sel="7" val="0"/>
</file>

<file path=xl/ctrlProps/ctrlProp4.xml><?xml version="1.0" encoding="utf-8"?>
<formControlPr xmlns="http://schemas.microsoft.com/office/spreadsheetml/2009/9/main" objectType="Drop" dropLines="50" dropStyle="combo" dx="25" fmlaLink="Lagerung!$D$1" fmlaRange="Lagerung!$B$3:$B$9" sel="7" val="0"/>
</file>

<file path=xl/ctrlProps/ctrlProp5.xml><?xml version="1.0" encoding="utf-8"?>
<formControlPr xmlns="http://schemas.microsoft.com/office/spreadsheetml/2009/9/main" objectType="Drop" dropLines="50" dropStyle="combo" dx="25" fmlaLink="'SO2'!$F$2" fmlaRange="'SO2'!$B$3:$B$28" sel="26"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117317</xdr:colOff>
      <xdr:row>40</xdr:row>
      <xdr:rowOff>166688</xdr:rowOff>
    </xdr:to>
    <xdr:pic>
      <xdr:nvPicPr>
        <xdr:cNvPr id="2" name="Grafik 1">
          <a:extLst>
            <a:ext uri="{FF2B5EF4-FFF2-40B4-BE49-F238E27FC236}">
              <a16:creationId xmlns:a16="http://schemas.microsoft.com/office/drawing/2014/main" id="{DAB0E98E-AFF4-E372-8A36-50FE47991817}"/>
            </a:ext>
          </a:extLst>
        </xdr:cNvPr>
        <xdr:cNvPicPr>
          <a:picLocks noChangeAspect="1"/>
        </xdr:cNvPicPr>
      </xdr:nvPicPr>
      <xdr:blipFill>
        <a:blip xmlns:r="http://schemas.openxmlformats.org/officeDocument/2006/relationships" r:embed="rId1"/>
        <a:stretch>
          <a:fillRect/>
        </a:stretch>
      </xdr:blipFill>
      <xdr:spPr>
        <a:xfrm>
          <a:off x="0" y="0"/>
          <a:ext cx="6503830" cy="72151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38</xdr:row>
          <xdr:rowOff>9525</xdr:rowOff>
        </xdr:from>
        <xdr:to>
          <xdr:col>7</xdr:col>
          <xdr:colOff>538163</xdr:colOff>
          <xdr:row>39</xdr:row>
          <xdr:rowOff>0</xdr:rowOff>
        </xdr:to>
        <xdr:sp macro="" textlink="">
          <xdr:nvSpPr>
            <xdr:cNvPr id="2095" name="Drop Down 47" hidden="1">
              <a:extLst>
                <a:ext uri="{63B3BB69-23CF-44E3-9099-C40C66FF867C}">
                  <a14:compatExt spid="_x0000_s2095"/>
                </a:ext>
                <a:ext uri="{FF2B5EF4-FFF2-40B4-BE49-F238E27FC236}">
                  <a16:creationId xmlns:a16="http://schemas.microsoft.com/office/drawing/2014/main" id="{00000000-0008-0000-0A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40</xdr:row>
          <xdr:rowOff>9525</xdr:rowOff>
        </xdr:from>
        <xdr:to>
          <xdr:col>7</xdr:col>
          <xdr:colOff>538163</xdr:colOff>
          <xdr:row>41</xdr:row>
          <xdr:rowOff>0</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A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16</xdr:row>
          <xdr:rowOff>85725</xdr:rowOff>
        </xdr:from>
        <xdr:to>
          <xdr:col>7</xdr:col>
          <xdr:colOff>0</xdr:colOff>
          <xdr:row>16</xdr:row>
          <xdr:rowOff>361950</xdr:rowOff>
        </xdr:to>
        <xdr:sp macro="" textlink="">
          <xdr:nvSpPr>
            <xdr:cNvPr id="2140" name="Drop Down 92" hidden="1">
              <a:extLst>
                <a:ext uri="{63B3BB69-23CF-44E3-9099-C40C66FF867C}">
                  <a14:compatExt spid="_x0000_s2140"/>
                </a:ext>
                <a:ext uri="{FF2B5EF4-FFF2-40B4-BE49-F238E27FC236}">
                  <a16:creationId xmlns:a16="http://schemas.microsoft.com/office/drawing/2014/main" id="{00000000-0008-0000-0A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44</xdr:row>
          <xdr:rowOff>9525</xdr:rowOff>
        </xdr:from>
        <xdr:to>
          <xdr:col>7</xdr:col>
          <xdr:colOff>538163</xdr:colOff>
          <xdr:row>45</xdr:row>
          <xdr:rowOff>0</xdr:rowOff>
        </xdr:to>
        <xdr:sp macro="" textlink="">
          <xdr:nvSpPr>
            <xdr:cNvPr id="2142" name="Drop Down 94" hidden="1">
              <a:extLst>
                <a:ext uri="{63B3BB69-23CF-44E3-9099-C40C66FF867C}">
                  <a14:compatExt spid="_x0000_s2142"/>
                </a:ext>
                <a:ext uri="{FF2B5EF4-FFF2-40B4-BE49-F238E27FC236}">
                  <a16:creationId xmlns:a16="http://schemas.microsoft.com/office/drawing/2014/main" id="{00000000-0008-0000-0A00-00005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46</xdr:row>
          <xdr:rowOff>9525</xdr:rowOff>
        </xdr:from>
        <xdr:to>
          <xdr:col>7</xdr:col>
          <xdr:colOff>538163</xdr:colOff>
          <xdr:row>47</xdr:row>
          <xdr:rowOff>0</xdr:rowOff>
        </xdr:to>
        <xdr:sp macro="" textlink="">
          <xdr:nvSpPr>
            <xdr:cNvPr id="2144" name="Drop Down 96" hidden="1">
              <a:extLst>
                <a:ext uri="{63B3BB69-23CF-44E3-9099-C40C66FF867C}">
                  <a14:compatExt spid="_x0000_s2144"/>
                </a:ext>
                <a:ext uri="{FF2B5EF4-FFF2-40B4-BE49-F238E27FC236}">
                  <a16:creationId xmlns:a16="http://schemas.microsoft.com/office/drawing/2014/main" id="{00000000-0008-0000-0A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Daten\TABELLEN\LVU\Ergebnistabellen\2007\ungesch&#252;tzt\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en/TABELLEN/LVU/Ergebnistabellen/2013/ungeschuetzt/2007/ungesch&#252;tzt/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lvus.de/html/pdf/aprotec.php?file=anleitung.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2.xml"/><Relationship Id="rId7" Type="http://schemas.openxmlformats.org/officeDocument/2006/relationships/ctrlProp" Target="../ctrlProps/ctrlProp3.xml"/><Relationship Id="rId2" Type="http://schemas.openxmlformats.org/officeDocument/2006/relationships/printerSettings" Target="../printerSettings/printerSettings7.bin"/><Relationship Id="rId1" Type="http://schemas.openxmlformats.org/officeDocument/2006/relationships/hyperlink" Target="mailto:ergebnisse@lvus.de" TargetMode="External"/><Relationship Id="rId6" Type="http://schemas.openxmlformats.org/officeDocument/2006/relationships/ctrlProp" Target="../ctrlProps/ctrlProp2.xml"/><Relationship Id="rId5" Type="http://schemas.openxmlformats.org/officeDocument/2006/relationships/ctrlProp" Target="../ctrlProps/ctrlProp1.xml"/><Relationship Id="rId10" Type="http://schemas.openxmlformats.org/officeDocument/2006/relationships/comments" Target="../comments2.xml"/><Relationship Id="rId4" Type="http://schemas.openxmlformats.org/officeDocument/2006/relationships/vmlDrawing" Target="../drawings/vmlDrawing2.vml"/><Relationship Id="rId9" Type="http://schemas.openxmlformats.org/officeDocument/2006/relationships/ctrlProp" Target="../ctrlProps/ctrlProp5.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D8458-71BC-40A9-BD95-0447DD296C3B}">
  <dimension ref="A1:C7"/>
  <sheetViews>
    <sheetView workbookViewId="0">
      <selection sqref="A1:C1"/>
    </sheetView>
  </sheetViews>
  <sheetFormatPr baseColWidth="10" defaultColWidth="11.42578125" defaultRowHeight="13.9" x14ac:dyDescent="0.4"/>
  <cols>
    <col min="1" max="3" width="27.5703125" style="77" customWidth="1"/>
    <col min="4" max="16384" width="11.42578125" style="77"/>
  </cols>
  <sheetData>
    <row r="1" spans="1:3" s="76" customFormat="1" ht="15" x14ac:dyDescent="0.4">
      <c r="A1" s="104" t="s">
        <v>58</v>
      </c>
      <c r="B1" s="104"/>
      <c r="C1" s="104"/>
    </row>
    <row r="2" spans="1:3" s="76" customFormat="1" ht="79.7" customHeight="1" x14ac:dyDescent="0.4">
      <c r="A2" s="102" t="s">
        <v>149</v>
      </c>
      <c r="B2" s="103"/>
      <c r="C2" s="103"/>
    </row>
    <row r="3" spans="1:3" s="76" customFormat="1" ht="66.2" customHeight="1" x14ac:dyDescent="0.4">
      <c r="A3" s="102" t="s">
        <v>59</v>
      </c>
      <c r="B3" s="103"/>
      <c r="C3" s="103"/>
    </row>
    <row r="4" spans="1:3" s="76" customFormat="1" ht="45" customHeight="1" x14ac:dyDescent="0.4">
      <c r="A4" s="102" t="s">
        <v>60</v>
      </c>
      <c r="B4" s="103"/>
      <c r="C4" s="103"/>
    </row>
    <row r="5" spans="1:3" s="76" customFormat="1" ht="45" customHeight="1" x14ac:dyDescent="0.4">
      <c r="A5" s="102" t="s">
        <v>61</v>
      </c>
      <c r="B5" s="102"/>
      <c r="C5" s="102"/>
    </row>
    <row r="6" spans="1:3" s="76" customFormat="1" ht="70.25" customHeight="1" x14ac:dyDescent="0.4">
      <c r="A6" s="102" t="s">
        <v>62</v>
      </c>
      <c r="B6" s="103"/>
      <c r="C6" s="103"/>
    </row>
    <row r="7" spans="1:3" s="76" customFormat="1" ht="65.25" customHeight="1" x14ac:dyDescent="0.4">
      <c r="A7" s="102" t="s">
        <v>63</v>
      </c>
      <c r="B7" s="103"/>
      <c r="C7" s="103"/>
    </row>
  </sheetData>
  <sheetProtection algorithmName="SHA-512" hashValue="qyjWJkuFBsn3552BjlLbBC2pROTN3C82TI16D+DX+mfrt/Ahojq6aQUSoCLnZH2myrBt6wlajl5oMR2d77GLrg==" saltValue="+9CS7635utW6voRibuq3DA=="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0"/>
  <dimension ref="A1:G28"/>
  <sheetViews>
    <sheetView workbookViewId="0">
      <selection activeCell="A2" sqref="A2:G2"/>
    </sheetView>
  </sheetViews>
  <sheetFormatPr baseColWidth="10" defaultColWidth="11.42578125" defaultRowHeight="15.4" x14ac:dyDescent="0.45"/>
  <cols>
    <col min="1" max="1" width="24.42578125" style="14" customWidth="1"/>
    <col min="2" max="2" width="55.140625" style="51" customWidth="1"/>
    <col min="3" max="3" width="11.42578125" style="14"/>
    <col min="4" max="4" width="26.640625" style="14" bestFit="1" customWidth="1"/>
    <col min="5" max="16384" width="11.42578125" style="14"/>
  </cols>
  <sheetData>
    <row r="1" spans="1:7" ht="15.75" thickBot="1" x14ac:dyDescent="0.5">
      <c r="A1" s="20" t="str">
        <f>Ergebnisse!A23</f>
        <v>Probe 1, SO2-Gehalt</v>
      </c>
      <c r="B1" s="47"/>
      <c r="C1" s="14">
        <f>MAX($A$3:$A$28)-1</f>
        <v>25</v>
      </c>
      <c r="E1" s="91" t="s">
        <v>96</v>
      </c>
      <c r="F1" s="91" t="s">
        <v>97</v>
      </c>
      <c r="G1" s="91" t="s">
        <v>162</v>
      </c>
    </row>
    <row r="2" spans="1:7" ht="15.75" thickTop="1" x14ac:dyDescent="0.4">
      <c r="A2" s="25"/>
      <c r="B2" s="48" t="s">
        <v>22</v>
      </c>
      <c r="C2" s="14" t="s">
        <v>24</v>
      </c>
      <c r="E2" s="14">
        <v>26</v>
      </c>
      <c r="F2" s="14">
        <v>26</v>
      </c>
      <c r="G2" s="14">
        <v>26</v>
      </c>
    </row>
    <row r="3" spans="1:7" x14ac:dyDescent="0.45">
      <c r="A3" s="16">
        <v>1</v>
      </c>
      <c r="B3" s="49" t="s">
        <v>53</v>
      </c>
      <c r="C3" s="15"/>
      <c r="D3" s="63" t="s">
        <v>98</v>
      </c>
    </row>
    <row r="4" spans="1:7" x14ac:dyDescent="0.45">
      <c r="A4" s="16">
        <v>2</v>
      </c>
      <c r="B4" s="49" t="s">
        <v>147</v>
      </c>
      <c r="C4" s="15"/>
      <c r="D4" s="63" t="s">
        <v>120</v>
      </c>
    </row>
    <row r="5" spans="1:7" ht="26.25" x14ac:dyDescent="0.45">
      <c r="A5" s="16">
        <v>3</v>
      </c>
      <c r="B5" s="49" t="s">
        <v>65</v>
      </c>
      <c r="C5" s="27"/>
      <c r="D5" s="63" t="s">
        <v>120</v>
      </c>
    </row>
    <row r="6" spans="1:7" ht="26.25" x14ac:dyDescent="0.45">
      <c r="A6" s="16">
        <v>4</v>
      </c>
      <c r="B6" s="49" t="s">
        <v>66</v>
      </c>
      <c r="C6" s="27" t="s">
        <v>25</v>
      </c>
      <c r="D6" s="63" t="s">
        <v>120</v>
      </c>
    </row>
    <row r="7" spans="1:7" x14ac:dyDescent="0.45">
      <c r="A7" s="16">
        <v>5</v>
      </c>
      <c r="B7" s="49" t="s">
        <v>67</v>
      </c>
      <c r="C7" s="27"/>
      <c r="D7" s="63" t="s">
        <v>98</v>
      </c>
    </row>
    <row r="8" spans="1:7" ht="26.25" x14ac:dyDescent="0.45">
      <c r="A8" s="16">
        <v>6</v>
      </c>
      <c r="B8" s="49" t="s">
        <v>68</v>
      </c>
      <c r="C8" s="27" t="s">
        <v>25</v>
      </c>
      <c r="D8" s="63" t="s">
        <v>98</v>
      </c>
    </row>
    <row r="9" spans="1:7" x14ac:dyDescent="0.45">
      <c r="A9" s="16">
        <v>7</v>
      </c>
      <c r="B9" s="49" t="s">
        <v>74</v>
      </c>
      <c r="C9" s="27"/>
      <c r="D9" s="15" t="s">
        <v>99</v>
      </c>
    </row>
    <row r="10" spans="1:7" x14ac:dyDescent="0.45">
      <c r="A10" s="16">
        <v>8</v>
      </c>
      <c r="B10" s="49" t="s">
        <v>75</v>
      </c>
      <c r="C10" s="27"/>
      <c r="D10" s="63" t="s">
        <v>99</v>
      </c>
    </row>
    <row r="11" spans="1:7" ht="40.9" x14ac:dyDescent="0.45">
      <c r="A11" s="16">
        <v>9</v>
      </c>
      <c r="B11" s="49" t="s">
        <v>117</v>
      </c>
      <c r="C11" s="27"/>
      <c r="D11" s="63" t="s">
        <v>122</v>
      </c>
    </row>
    <row r="12" spans="1:7" x14ac:dyDescent="0.45">
      <c r="A12" s="16">
        <v>10</v>
      </c>
      <c r="B12" s="49" t="s">
        <v>95</v>
      </c>
      <c r="C12" s="27"/>
      <c r="D12" s="15" t="s">
        <v>101</v>
      </c>
    </row>
    <row r="13" spans="1:7" ht="27.75" x14ac:dyDescent="0.45">
      <c r="A13" s="16">
        <v>11</v>
      </c>
      <c r="B13" s="49" t="s">
        <v>131</v>
      </c>
      <c r="C13" s="27"/>
      <c r="D13" s="63" t="s">
        <v>109</v>
      </c>
    </row>
    <row r="14" spans="1:7" x14ac:dyDescent="0.45">
      <c r="A14" s="16">
        <v>12</v>
      </c>
      <c r="B14" s="64" t="s">
        <v>102</v>
      </c>
      <c r="C14" s="27"/>
      <c r="D14" s="15" t="s">
        <v>111</v>
      </c>
    </row>
    <row r="15" spans="1:7" x14ac:dyDescent="0.45">
      <c r="A15" s="16">
        <v>13</v>
      </c>
      <c r="B15" s="64" t="s">
        <v>100</v>
      </c>
      <c r="C15" s="27"/>
      <c r="D15" s="15" t="s">
        <v>106</v>
      </c>
    </row>
    <row r="16" spans="1:7" x14ac:dyDescent="0.45">
      <c r="A16" s="16">
        <v>14</v>
      </c>
      <c r="B16" s="64" t="s">
        <v>114</v>
      </c>
      <c r="C16" s="27"/>
      <c r="D16" s="15" t="s">
        <v>115</v>
      </c>
    </row>
    <row r="17" spans="1:4" x14ac:dyDescent="0.45">
      <c r="A17" s="16">
        <v>15</v>
      </c>
      <c r="B17" s="49" t="s">
        <v>103</v>
      </c>
      <c r="C17" s="27"/>
      <c r="D17" s="63" t="s">
        <v>98</v>
      </c>
    </row>
    <row r="18" spans="1:4" ht="40.9" x14ac:dyDescent="0.45">
      <c r="A18" s="16">
        <v>16</v>
      </c>
      <c r="B18" s="49" t="s">
        <v>118</v>
      </c>
      <c r="C18" s="27"/>
      <c r="D18" s="63" t="s">
        <v>110</v>
      </c>
    </row>
    <row r="19" spans="1:4" x14ac:dyDescent="0.45">
      <c r="A19" s="16">
        <v>17</v>
      </c>
      <c r="B19" s="49" t="s">
        <v>104</v>
      </c>
      <c r="C19" s="27"/>
      <c r="D19" s="63" t="s">
        <v>121</v>
      </c>
    </row>
    <row r="20" spans="1:4" x14ac:dyDescent="0.45">
      <c r="A20" s="16">
        <v>18</v>
      </c>
      <c r="B20" s="49" t="s">
        <v>105</v>
      </c>
      <c r="C20" s="27"/>
      <c r="D20" s="63" t="s">
        <v>107</v>
      </c>
    </row>
    <row r="21" spans="1:4" ht="26.25" x14ac:dyDescent="0.45">
      <c r="A21" s="16">
        <v>19</v>
      </c>
      <c r="B21" s="49" t="s">
        <v>108</v>
      </c>
      <c r="C21" s="27"/>
      <c r="D21" s="63" t="s">
        <v>123</v>
      </c>
    </row>
    <row r="22" spans="1:4" x14ac:dyDescent="0.45">
      <c r="A22" s="16">
        <v>20</v>
      </c>
      <c r="B22" s="49" t="s">
        <v>112</v>
      </c>
      <c r="C22" s="27"/>
      <c r="D22" s="63" t="s">
        <v>124</v>
      </c>
    </row>
    <row r="23" spans="1:4" x14ac:dyDescent="0.45">
      <c r="A23" s="16">
        <v>21</v>
      </c>
      <c r="B23" s="49" t="s">
        <v>113</v>
      </c>
      <c r="C23" s="27"/>
      <c r="D23" s="63" t="s">
        <v>124</v>
      </c>
    </row>
    <row r="24" spans="1:4" x14ac:dyDescent="0.45">
      <c r="A24" s="16">
        <v>22</v>
      </c>
      <c r="B24" s="49" t="s">
        <v>116</v>
      </c>
      <c r="C24" s="27"/>
      <c r="D24" s="69" t="s">
        <v>125</v>
      </c>
    </row>
    <row r="25" spans="1:4" x14ac:dyDescent="0.45">
      <c r="A25" s="16">
        <v>23</v>
      </c>
      <c r="B25" s="49" t="s">
        <v>119</v>
      </c>
      <c r="C25" s="27"/>
      <c r="D25" s="63" t="s">
        <v>126</v>
      </c>
    </row>
    <row r="26" spans="1:4" x14ac:dyDescent="0.45">
      <c r="A26" s="16">
        <v>24</v>
      </c>
      <c r="B26" s="49" t="s">
        <v>148</v>
      </c>
      <c r="C26" s="27"/>
      <c r="D26" s="75" t="s">
        <v>98</v>
      </c>
    </row>
    <row r="27" spans="1:4" x14ac:dyDescent="0.45">
      <c r="A27" s="16">
        <v>25</v>
      </c>
      <c r="B27" s="49" t="s">
        <v>3</v>
      </c>
      <c r="C27" s="26"/>
      <c r="D27" s="15"/>
    </row>
    <row r="28" spans="1:4" x14ac:dyDescent="0.45">
      <c r="A28" s="16">
        <v>26</v>
      </c>
      <c r="B28" s="50"/>
      <c r="D28" s="15"/>
    </row>
  </sheetData>
  <phoneticPr fontId="0" type="noConversion"/>
  <conditionalFormatting sqref="B22:B23">
    <cfRule type="expression" dxfId="1" priority="3" stopIfTrue="1">
      <formula>#REF!-$H$3=0</formula>
    </cfRule>
  </conditionalFormatting>
  <conditionalFormatting sqref="D24">
    <cfRule type="expression" dxfId="0" priority="1" stopIfTrue="1">
      <formula>$J$3-#REF!=0</formula>
    </cfRule>
  </conditionalFormatting>
  <pageMargins left="0.78740157499999996" right="0.78740157499999996" top="0.984251969" bottom="0.984251969" header="0.4921259845" footer="0.492125984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2"/>
  <dimension ref="A1:D9"/>
  <sheetViews>
    <sheetView workbookViewId="0">
      <selection activeCell="A2" sqref="A2:G2"/>
    </sheetView>
  </sheetViews>
  <sheetFormatPr baseColWidth="10" defaultRowHeight="13.9" x14ac:dyDescent="0.4"/>
  <cols>
    <col min="1" max="1" width="8.85546875" bestFit="1" customWidth="1"/>
    <col min="2" max="2" width="39.5" customWidth="1"/>
  </cols>
  <sheetData>
    <row r="1" spans="1:4" ht="31.15" thickBot="1" x14ac:dyDescent="0.5">
      <c r="A1" s="18" t="s">
        <v>85</v>
      </c>
      <c r="B1" s="19">
        <v>7</v>
      </c>
      <c r="C1" s="15">
        <f>MAX($A$3:$A$9)-1</f>
        <v>6</v>
      </c>
      <c r="D1">
        <v>7</v>
      </c>
    </row>
    <row r="2" spans="1:4" ht="15.75" thickTop="1" x14ac:dyDescent="0.45">
      <c r="A2" s="17" t="s">
        <v>21</v>
      </c>
      <c r="B2" s="17" t="s">
        <v>22</v>
      </c>
      <c r="C2" s="15" t="s">
        <v>23</v>
      </c>
    </row>
    <row r="3" spans="1:4" ht="15.4" x14ac:dyDescent="0.45">
      <c r="A3" s="16">
        <v>1</v>
      </c>
      <c r="B3" s="49" t="s">
        <v>86</v>
      </c>
      <c r="C3" s="15"/>
    </row>
    <row r="4" spans="1:4" ht="15.4" x14ac:dyDescent="0.45">
      <c r="A4" s="16">
        <v>2</v>
      </c>
      <c r="B4" s="49" t="s">
        <v>87</v>
      </c>
      <c r="C4" s="15"/>
    </row>
    <row r="5" spans="1:4" ht="15.4" x14ac:dyDescent="0.45">
      <c r="A5" s="16">
        <v>3</v>
      </c>
      <c r="B5" s="49" t="s">
        <v>91</v>
      </c>
      <c r="C5" s="27"/>
    </row>
    <row r="6" spans="1:4" x14ac:dyDescent="0.4">
      <c r="A6" s="16">
        <v>4</v>
      </c>
      <c r="B6" s="49" t="s">
        <v>88</v>
      </c>
    </row>
    <row r="7" spans="1:4" ht="15.4" x14ac:dyDescent="0.45">
      <c r="A7" s="16">
        <v>5</v>
      </c>
      <c r="B7" s="49" t="s">
        <v>127</v>
      </c>
      <c r="C7" s="27"/>
    </row>
    <row r="8" spans="1:4" ht="15.4" x14ac:dyDescent="0.45">
      <c r="A8" s="16">
        <v>6</v>
      </c>
      <c r="B8" s="49" t="s">
        <v>90</v>
      </c>
      <c r="C8" s="27" t="s">
        <v>25</v>
      </c>
    </row>
    <row r="9" spans="1:4" x14ac:dyDescent="0.4">
      <c r="A9" s="16">
        <v>7</v>
      </c>
    </row>
  </sheetData>
  <phoneticPr fontId="0" type="noConversion"/>
  <pageMargins left="0.78740157499999996" right="0.78740157499999996" top="0.984251969" bottom="0.984251969" header="0.4921259845" footer="0.492125984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1F704-7E21-458F-94BF-0E0967FFB7B9}">
  <dimension ref="A1:D16"/>
  <sheetViews>
    <sheetView workbookViewId="0"/>
  </sheetViews>
  <sheetFormatPr baseColWidth="10" defaultColWidth="11.42578125" defaultRowHeight="15.4" x14ac:dyDescent="0.45"/>
  <cols>
    <col min="1" max="3" width="27.5703125" style="80" customWidth="1"/>
    <col min="4" max="16384" width="11.42578125" style="80"/>
  </cols>
  <sheetData>
    <row r="1" spans="1:4" s="79" customFormat="1" x14ac:dyDescent="0.4">
      <c r="A1" s="78" t="s">
        <v>5</v>
      </c>
      <c r="B1" s="78"/>
      <c r="C1" s="78"/>
      <c r="D1" s="78"/>
    </row>
    <row r="2" spans="1:4" s="79" customFormat="1" ht="72" customHeight="1" x14ac:dyDescent="0.4">
      <c r="A2" s="106" t="s">
        <v>17</v>
      </c>
      <c r="B2" s="107"/>
      <c r="C2" s="107"/>
    </row>
    <row r="3" spans="1:4" s="79" customFormat="1" ht="59.45" customHeight="1" x14ac:dyDescent="0.4">
      <c r="A3" s="106" t="s">
        <v>18</v>
      </c>
      <c r="B3" s="107"/>
      <c r="C3" s="107"/>
    </row>
    <row r="4" spans="1:4" s="79" customFormat="1" ht="108" customHeight="1" x14ac:dyDescent="0.4">
      <c r="A4" s="106" t="s">
        <v>19</v>
      </c>
      <c r="B4" s="107"/>
      <c r="C4" s="107"/>
    </row>
    <row r="5" spans="1:4" s="79" customFormat="1" ht="154.5" customHeight="1" x14ac:dyDescent="0.4">
      <c r="A5" s="106" t="s">
        <v>92</v>
      </c>
      <c r="B5" s="106"/>
      <c r="C5" s="106"/>
    </row>
    <row r="6" spans="1:4" s="79" customFormat="1" ht="141.94999999999999" customHeight="1" x14ac:dyDescent="0.4">
      <c r="A6" s="106" t="s">
        <v>20</v>
      </c>
      <c r="B6" s="106"/>
      <c r="C6" s="106"/>
    </row>
    <row r="7" spans="1:4" s="79" customFormat="1" ht="195.2" customHeight="1" x14ac:dyDescent="0.4">
      <c r="A7" s="106" t="s">
        <v>150</v>
      </c>
      <c r="B7" s="107"/>
      <c r="C7" s="107"/>
    </row>
    <row r="8" spans="1:4" s="79" customFormat="1" ht="79.7" customHeight="1" x14ac:dyDescent="0.4">
      <c r="A8" s="106" t="s">
        <v>41</v>
      </c>
      <c r="B8" s="107"/>
      <c r="C8" s="107"/>
    </row>
    <row r="9" spans="1:4" x14ac:dyDescent="0.45">
      <c r="A9" s="105"/>
      <c r="B9" s="105"/>
      <c r="C9" s="105"/>
    </row>
    <row r="10" spans="1:4" x14ac:dyDescent="0.45">
      <c r="A10" s="105"/>
      <c r="B10" s="105"/>
      <c r="C10" s="105"/>
    </row>
    <row r="11" spans="1:4" x14ac:dyDescent="0.45">
      <c r="A11" s="105"/>
      <c r="B11" s="105"/>
      <c r="C11" s="105"/>
    </row>
    <row r="12" spans="1:4" x14ac:dyDescent="0.45">
      <c r="A12" s="105"/>
      <c r="B12" s="105"/>
      <c r="C12" s="105"/>
    </row>
    <row r="13" spans="1:4" x14ac:dyDescent="0.45">
      <c r="A13" s="105"/>
      <c r="B13" s="105"/>
      <c r="C13" s="105"/>
    </row>
    <row r="14" spans="1:4" x14ac:dyDescent="0.45">
      <c r="A14" s="105"/>
      <c r="B14" s="105"/>
      <c r="C14" s="105"/>
    </row>
    <row r="15" spans="1:4" x14ac:dyDescent="0.45">
      <c r="A15" s="105"/>
      <c r="B15" s="105"/>
      <c r="C15" s="105"/>
    </row>
    <row r="16" spans="1:4" x14ac:dyDescent="0.45">
      <c r="A16" s="105"/>
      <c r="B16" s="105"/>
      <c r="C16" s="105"/>
    </row>
  </sheetData>
  <sheetProtection algorithmName="SHA-512" hashValue="5h/nOWpYFkpbdlZhQv41S8EKDQenEgijIi+lR58pzDxmFe5tTaoufeyoiHIGFzzUTwoNmHtKb2FfN9kccWxygQ==" saltValue="kzNi31Jy3T/xFo+aJAQp+Q==" spinCount="100000" sheet="1" objects="1" scenarios="1"/>
  <mergeCells count="15">
    <mergeCell ref="A7:C7"/>
    <mergeCell ref="A2:C2"/>
    <mergeCell ref="A3:C3"/>
    <mergeCell ref="A4:C4"/>
    <mergeCell ref="A5:C5"/>
    <mergeCell ref="A6:C6"/>
    <mergeCell ref="A14:C14"/>
    <mergeCell ref="A15:C15"/>
    <mergeCell ref="A16:C16"/>
    <mergeCell ref="A8:C8"/>
    <mergeCell ref="A9:C9"/>
    <mergeCell ref="A10:C10"/>
    <mergeCell ref="A11:C11"/>
    <mergeCell ref="A12:C12"/>
    <mergeCell ref="A13:C13"/>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518BE-B5B5-423F-AB11-BF12F63B8AB2}">
  <sheetPr>
    <pageSetUpPr fitToPage="1"/>
  </sheetPr>
  <dimension ref="A1:E11"/>
  <sheetViews>
    <sheetView workbookViewId="0">
      <selection sqref="A1:C1"/>
    </sheetView>
  </sheetViews>
  <sheetFormatPr baseColWidth="10" defaultColWidth="11.42578125" defaultRowHeight="15.4" x14ac:dyDescent="0.45"/>
  <cols>
    <col min="1" max="3" width="27.5703125" style="81" customWidth="1"/>
    <col min="4" max="16384" width="11.42578125" style="81"/>
  </cols>
  <sheetData>
    <row r="1" spans="1:5" ht="27.75" customHeight="1" x14ac:dyDescent="0.45">
      <c r="A1" s="108" t="s">
        <v>151</v>
      </c>
      <c r="B1" s="108"/>
      <c r="C1" s="108"/>
    </row>
    <row r="2" spans="1:5" s="82" customFormat="1" ht="100.25" customHeight="1" x14ac:dyDescent="0.4">
      <c r="A2" s="106" t="s">
        <v>152</v>
      </c>
      <c r="B2" s="107"/>
      <c r="C2" s="107"/>
      <c r="E2" s="95"/>
    </row>
    <row r="3" spans="1:5" s="82" customFormat="1" ht="45" customHeight="1" x14ac:dyDescent="0.4">
      <c r="A3" s="106" t="s">
        <v>153</v>
      </c>
      <c r="B3" s="107"/>
      <c r="C3" s="107"/>
      <c r="E3" s="95"/>
    </row>
    <row r="4" spans="1:5" s="82" customFormat="1" ht="66.75" customHeight="1" x14ac:dyDescent="0.4">
      <c r="A4" s="109" t="s">
        <v>154</v>
      </c>
      <c r="B4" s="110"/>
      <c r="C4" s="111"/>
      <c r="E4" s="95"/>
    </row>
    <row r="5" spans="1:5" ht="30.75" x14ac:dyDescent="0.45">
      <c r="A5" s="83" t="s">
        <v>26</v>
      </c>
      <c r="B5" s="83" t="s">
        <v>40</v>
      </c>
    </row>
    <row r="6" spans="1:5" x14ac:dyDescent="0.45">
      <c r="A6" s="84">
        <v>1379</v>
      </c>
      <c r="B6" s="84">
        <v>1380</v>
      </c>
    </row>
    <row r="7" spans="1:5" x14ac:dyDescent="0.45">
      <c r="A7" s="84">
        <v>179.34</v>
      </c>
      <c r="B7" s="84">
        <v>179</v>
      </c>
    </row>
    <row r="8" spans="1:5" x14ac:dyDescent="0.45">
      <c r="A8" s="84">
        <v>80.12</v>
      </c>
      <c r="B8" s="84">
        <v>80.099999999999994</v>
      </c>
    </row>
    <row r="9" spans="1:5" x14ac:dyDescent="0.45">
      <c r="A9" s="84">
        <v>7.8</v>
      </c>
      <c r="B9" s="85">
        <v>7.8</v>
      </c>
    </row>
    <row r="10" spans="1:5" ht="24" hidden="1" customHeight="1" x14ac:dyDescent="0.45">
      <c r="A10" s="112"/>
      <c r="B10" s="113"/>
      <c r="C10" s="113"/>
    </row>
    <row r="11" spans="1:5" x14ac:dyDescent="0.45">
      <c r="A11" s="84">
        <v>7.8320000000000001E-2</v>
      </c>
      <c r="B11" s="86">
        <v>7.8299999999999995E-2</v>
      </c>
    </row>
  </sheetData>
  <sheetProtection algorithmName="SHA-512" hashValue="WvIHKjDXjC8dcx7PvegQDXW4u0q8L+xS6KD7TYdZ7bQyrxG0eb22Y1hdW550Cctaxn2M9TZBPEznBwwDpPiV/A==" saltValue="fhkRQeo+oTC4IQ8GVkl2Ig=="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A55E5-3F71-4864-956F-25E1FE89E748}">
  <dimension ref="A1:H20"/>
  <sheetViews>
    <sheetView zoomScaleNormal="100" workbookViewId="0">
      <selection sqref="A1:H1"/>
    </sheetView>
  </sheetViews>
  <sheetFormatPr baseColWidth="10" defaultColWidth="11.42578125" defaultRowHeight="13.9" x14ac:dyDescent="0.4"/>
  <cols>
    <col min="1" max="8" width="10.5703125" style="88" customWidth="1"/>
    <col min="9" max="256" width="11.42578125" style="88"/>
    <col min="257" max="264" width="10.5703125" style="88" customWidth="1"/>
    <col min="265" max="512" width="11.42578125" style="88"/>
    <col min="513" max="520" width="10.5703125" style="88" customWidth="1"/>
    <col min="521" max="768" width="11.42578125" style="88"/>
    <col min="769" max="776" width="10.5703125" style="88" customWidth="1"/>
    <col min="777" max="1024" width="11.42578125" style="88"/>
    <col min="1025" max="1032" width="10.5703125" style="88" customWidth="1"/>
    <col min="1033" max="1280" width="11.42578125" style="88"/>
    <col min="1281" max="1288" width="10.5703125" style="88" customWidth="1"/>
    <col min="1289" max="1536" width="11.42578125" style="88"/>
    <col min="1537" max="1544" width="10.5703125" style="88" customWidth="1"/>
    <col min="1545" max="1792" width="11.42578125" style="88"/>
    <col min="1793" max="1800" width="10.5703125" style="88" customWidth="1"/>
    <col min="1801" max="2048" width="11.42578125" style="88"/>
    <col min="2049" max="2056" width="10.5703125" style="88" customWidth="1"/>
    <col min="2057" max="2304" width="11.42578125" style="88"/>
    <col min="2305" max="2312" width="10.5703125" style="88" customWidth="1"/>
    <col min="2313" max="2560" width="11.42578125" style="88"/>
    <col min="2561" max="2568" width="10.5703125" style="88" customWidth="1"/>
    <col min="2569" max="2816" width="11.42578125" style="88"/>
    <col min="2817" max="2824" width="10.5703125" style="88" customWidth="1"/>
    <col min="2825" max="3072" width="11.42578125" style="88"/>
    <col min="3073" max="3080" width="10.5703125" style="88" customWidth="1"/>
    <col min="3081" max="3328" width="11.42578125" style="88"/>
    <col min="3329" max="3336" width="10.5703125" style="88" customWidth="1"/>
    <col min="3337" max="3584" width="11.42578125" style="88"/>
    <col min="3585" max="3592" width="10.5703125" style="88" customWidth="1"/>
    <col min="3593" max="3840" width="11.42578125" style="88"/>
    <col min="3841" max="3848" width="10.5703125" style="88" customWidth="1"/>
    <col min="3849" max="4096" width="11.42578125" style="88"/>
    <col min="4097" max="4104" width="10.5703125" style="88" customWidth="1"/>
    <col min="4105" max="4352" width="11.42578125" style="88"/>
    <col min="4353" max="4360" width="10.5703125" style="88" customWidth="1"/>
    <col min="4361" max="4608" width="11.42578125" style="88"/>
    <col min="4609" max="4616" width="10.5703125" style="88" customWidth="1"/>
    <col min="4617" max="4864" width="11.42578125" style="88"/>
    <col min="4865" max="4872" width="10.5703125" style="88" customWidth="1"/>
    <col min="4873" max="5120" width="11.42578125" style="88"/>
    <col min="5121" max="5128" width="10.5703125" style="88" customWidth="1"/>
    <col min="5129" max="5376" width="11.42578125" style="88"/>
    <col min="5377" max="5384" width="10.5703125" style="88" customWidth="1"/>
    <col min="5385" max="5632" width="11.42578125" style="88"/>
    <col min="5633" max="5640" width="10.5703125" style="88" customWidth="1"/>
    <col min="5641" max="5888" width="11.42578125" style="88"/>
    <col min="5889" max="5896" width="10.5703125" style="88" customWidth="1"/>
    <col min="5897" max="6144" width="11.42578125" style="88"/>
    <col min="6145" max="6152" width="10.5703125" style="88" customWidth="1"/>
    <col min="6153" max="6400" width="11.42578125" style="88"/>
    <col min="6401" max="6408" width="10.5703125" style="88" customWidth="1"/>
    <col min="6409" max="6656" width="11.42578125" style="88"/>
    <col min="6657" max="6664" width="10.5703125" style="88" customWidth="1"/>
    <col min="6665" max="6912" width="11.42578125" style="88"/>
    <col min="6913" max="6920" width="10.5703125" style="88" customWidth="1"/>
    <col min="6921" max="7168" width="11.42578125" style="88"/>
    <col min="7169" max="7176" width="10.5703125" style="88" customWidth="1"/>
    <col min="7177" max="7424" width="11.42578125" style="88"/>
    <col min="7425" max="7432" width="10.5703125" style="88" customWidth="1"/>
    <col min="7433" max="7680" width="11.42578125" style="88"/>
    <col min="7681" max="7688" width="10.5703125" style="88" customWidth="1"/>
    <col min="7689" max="7936" width="11.42578125" style="88"/>
    <col min="7937" max="7944" width="10.5703125" style="88" customWidth="1"/>
    <col min="7945" max="8192" width="11.42578125" style="88"/>
    <col min="8193" max="8200" width="10.5703125" style="88" customWidth="1"/>
    <col min="8201" max="8448" width="11.42578125" style="88"/>
    <col min="8449" max="8456" width="10.5703125" style="88" customWidth="1"/>
    <col min="8457" max="8704" width="11.42578125" style="88"/>
    <col min="8705" max="8712" width="10.5703125" style="88" customWidth="1"/>
    <col min="8713" max="8960" width="11.42578125" style="88"/>
    <col min="8961" max="8968" width="10.5703125" style="88" customWidth="1"/>
    <col min="8969" max="9216" width="11.42578125" style="88"/>
    <col min="9217" max="9224" width="10.5703125" style="88" customWidth="1"/>
    <col min="9225" max="9472" width="11.42578125" style="88"/>
    <col min="9473" max="9480" width="10.5703125" style="88" customWidth="1"/>
    <col min="9481" max="9728" width="11.42578125" style="88"/>
    <col min="9729" max="9736" width="10.5703125" style="88" customWidth="1"/>
    <col min="9737" max="9984" width="11.42578125" style="88"/>
    <col min="9985" max="9992" width="10.5703125" style="88" customWidth="1"/>
    <col min="9993" max="10240" width="11.42578125" style="88"/>
    <col min="10241" max="10248" width="10.5703125" style="88" customWidth="1"/>
    <col min="10249" max="10496" width="11.42578125" style="88"/>
    <col min="10497" max="10504" width="10.5703125" style="88" customWidth="1"/>
    <col min="10505" max="10752" width="11.42578125" style="88"/>
    <col min="10753" max="10760" width="10.5703125" style="88" customWidth="1"/>
    <col min="10761" max="11008" width="11.42578125" style="88"/>
    <col min="11009" max="11016" width="10.5703125" style="88" customWidth="1"/>
    <col min="11017" max="11264" width="11.42578125" style="88"/>
    <col min="11265" max="11272" width="10.5703125" style="88" customWidth="1"/>
    <col min="11273" max="11520" width="11.42578125" style="88"/>
    <col min="11521" max="11528" width="10.5703125" style="88" customWidth="1"/>
    <col min="11529" max="11776" width="11.42578125" style="88"/>
    <col min="11777" max="11784" width="10.5703125" style="88" customWidth="1"/>
    <col min="11785" max="12032" width="11.42578125" style="88"/>
    <col min="12033" max="12040" width="10.5703125" style="88" customWidth="1"/>
    <col min="12041" max="12288" width="11.42578125" style="88"/>
    <col min="12289" max="12296" width="10.5703125" style="88" customWidth="1"/>
    <col min="12297" max="12544" width="11.42578125" style="88"/>
    <col min="12545" max="12552" width="10.5703125" style="88" customWidth="1"/>
    <col min="12553" max="12800" width="11.42578125" style="88"/>
    <col min="12801" max="12808" width="10.5703125" style="88" customWidth="1"/>
    <col min="12809" max="13056" width="11.42578125" style="88"/>
    <col min="13057" max="13064" width="10.5703125" style="88" customWidth="1"/>
    <col min="13065" max="13312" width="11.42578125" style="88"/>
    <col min="13313" max="13320" width="10.5703125" style="88" customWidth="1"/>
    <col min="13321" max="13568" width="11.42578125" style="88"/>
    <col min="13569" max="13576" width="10.5703125" style="88" customWidth="1"/>
    <col min="13577" max="13824" width="11.42578125" style="88"/>
    <col min="13825" max="13832" width="10.5703125" style="88" customWidth="1"/>
    <col min="13833" max="14080" width="11.42578125" style="88"/>
    <col min="14081" max="14088" width="10.5703125" style="88" customWidth="1"/>
    <col min="14089" max="14336" width="11.42578125" style="88"/>
    <col min="14337" max="14344" width="10.5703125" style="88" customWidth="1"/>
    <col min="14345" max="14592" width="11.42578125" style="88"/>
    <col min="14593" max="14600" width="10.5703125" style="88" customWidth="1"/>
    <col min="14601" max="14848" width="11.42578125" style="88"/>
    <col min="14849" max="14856" width="10.5703125" style="88" customWidth="1"/>
    <col min="14857" max="15104" width="11.42578125" style="88"/>
    <col min="15105" max="15112" width="10.5703125" style="88" customWidth="1"/>
    <col min="15113" max="15360" width="11.42578125" style="88"/>
    <col min="15361" max="15368" width="10.5703125" style="88" customWidth="1"/>
    <col min="15369" max="15616" width="11.42578125" style="88"/>
    <col min="15617" max="15624" width="10.5703125" style="88" customWidth="1"/>
    <col min="15625" max="15872" width="11.42578125" style="88"/>
    <col min="15873" max="15880" width="10.5703125" style="88" customWidth="1"/>
    <col min="15881" max="16128" width="11.42578125" style="88"/>
    <col min="16129" max="16136" width="10.5703125" style="88" customWidth="1"/>
    <col min="16137" max="16384" width="11.42578125" style="88"/>
  </cols>
  <sheetData>
    <row r="1" spans="1:8" s="87" customFormat="1" ht="20.100000000000001" customHeight="1" x14ac:dyDescent="0.4">
      <c r="A1" s="117" t="s">
        <v>133</v>
      </c>
      <c r="B1" s="117"/>
      <c r="C1" s="117"/>
      <c r="D1" s="117"/>
      <c r="E1" s="117"/>
      <c r="F1" s="117"/>
      <c r="G1" s="117"/>
      <c r="H1" s="117"/>
    </row>
    <row r="2" spans="1:8" s="87" customFormat="1" ht="43.5" customHeight="1" x14ac:dyDescent="0.4">
      <c r="A2" s="115" t="s">
        <v>134</v>
      </c>
      <c r="B2" s="115"/>
      <c r="C2" s="115"/>
      <c r="D2" s="115"/>
      <c r="E2" s="115"/>
      <c r="F2" s="115"/>
      <c r="G2" s="115"/>
      <c r="H2" s="115"/>
    </row>
    <row r="3" spans="1:8" s="87" customFormat="1" ht="35.1" customHeight="1" x14ac:dyDescent="0.4">
      <c r="A3" s="115" t="s">
        <v>135</v>
      </c>
      <c r="B3" s="115"/>
      <c r="C3" s="115"/>
      <c r="D3" s="115"/>
      <c r="E3" s="115"/>
      <c r="F3" s="115"/>
      <c r="G3" s="115"/>
      <c r="H3" s="115"/>
    </row>
    <row r="4" spans="1:8" s="87" customFormat="1" ht="99.75" customHeight="1" x14ac:dyDescent="0.4">
      <c r="A4" s="115" t="s">
        <v>155</v>
      </c>
      <c r="B4" s="115"/>
      <c r="C4" s="115"/>
      <c r="D4" s="115"/>
      <c r="E4" s="115"/>
      <c r="F4" s="115"/>
      <c r="G4" s="115"/>
      <c r="H4" s="115"/>
    </row>
    <row r="5" spans="1:8" s="87" customFormat="1" ht="53.1" customHeight="1" x14ac:dyDescent="0.4">
      <c r="A5" s="115" t="s">
        <v>136</v>
      </c>
      <c r="B5" s="115"/>
      <c r="C5" s="115"/>
      <c r="D5" s="115"/>
      <c r="E5" s="115"/>
      <c r="F5" s="115"/>
      <c r="G5" s="115"/>
      <c r="H5" s="115"/>
    </row>
    <row r="6" spans="1:8" s="87" customFormat="1" ht="35.1" customHeight="1" x14ac:dyDescent="0.4">
      <c r="A6" s="115" t="s">
        <v>137</v>
      </c>
      <c r="B6" s="115"/>
      <c r="C6" s="115"/>
      <c r="D6" s="115"/>
      <c r="E6" s="115"/>
      <c r="F6" s="115"/>
      <c r="G6" s="115"/>
      <c r="H6" s="115"/>
    </row>
    <row r="7" spans="1:8" s="87" customFormat="1" ht="88.35" customHeight="1" x14ac:dyDescent="0.4">
      <c r="A7" s="115" t="s">
        <v>138</v>
      </c>
      <c r="B7" s="115"/>
      <c r="C7" s="115"/>
      <c r="D7" s="115"/>
      <c r="E7" s="115"/>
      <c r="F7" s="115"/>
      <c r="G7" s="115"/>
      <c r="H7" s="115"/>
    </row>
    <row r="8" spans="1:8" s="87" customFormat="1" ht="88.35" customHeight="1" x14ac:dyDescent="0.4">
      <c r="A8" s="115" t="s">
        <v>139</v>
      </c>
      <c r="B8" s="115"/>
      <c r="C8" s="115"/>
      <c r="D8" s="115"/>
      <c r="E8" s="115"/>
      <c r="F8" s="115"/>
      <c r="G8" s="115"/>
      <c r="H8" s="115"/>
    </row>
    <row r="9" spans="1:8" s="87" customFormat="1" ht="70.349999999999994" customHeight="1" x14ac:dyDescent="0.4">
      <c r="A9" s="115" t="s">
        <v>156</v>
      </c>
      <c r="B9" s="115"/>
      <c r="C9" s="115"/>
      <c r="D9" s="115"/>
      <c r="E9" s="115"/>
      <c r="F9" s="115"/>
      <c r="G9" s="115"/>
      <c r="H9" s="115"/>
    </row>
    <row r="10" spans="1:8" s="87" customFormat="1" ht="53.1" customHeight="1" x14ac:dyDescent="0.4">
      <c r="A10" s="115" t="s">
        <v>140</v>
      </c>
      <c r="B10" s="115"/>
      <c r="C10" s="115"/>
      <c r="D10" s="115"/>
      <c r="E10" s="115"/>
      <c r="F10" s="115"/>
      <c r="G10" s="115"/>
      <c r="H10" s="115"/>
    </row>
    <row r="11" spans="1:8" s="87" customFormat="1" ht="122.75" customHeight="1" x14ac:dyDescent="0.4">
      <c r="A11" s="116" t="s">
        <v>172</v>
      </c>
      <c r="B11" s="115"/>
      <c r="C11" s="115"/>
      <c r="D11" s="115"/>
      <c r="E11" s="115"/>
      <c r="F11" s="115"/>
      <c r="G11" s="115"/>
      <c r="H11" s="115"/>
    </row>
    <row r="12" spans="1:8" s="87" customFormat="1" ht="35.1" customHeight="1" x14ac:dyDescent="0.4">
      <c r="A12" s="115" t="s">
        <v>141</v>
      </c>
      <c r="B12" s="115"/>
      <c r="C12" s="115"/>
      <c r="D12" s="115"/>
      <c r="E12" s="115"/>
      <c r="F12" s="115"/>
      <c r="G12" s="115"/>
      <c r="H12" s="115"/>
    </row>
    <row r="13" spans="1:8" s="87" customFormat="1" ht="97.35" customHeight="1" x14ac:dyDescent="0.4">
      <c r="A13" s="115" t="s">
        <v>142</v>
      </c>
      <c r="B13" s="115"/>
      <c r="C13" s="115"/>
      <c r="D13" s="115"/>
      <c r="E13" s="115"/>
      <c r="F13" s="115"/>
      <c r="G13" s="115"/>
      <c r="H13" s="115"/>
    </row>
    <row r="14" spans="1:8" s="87" customFormat="1" ht="97.35" customHeight="1" x14ac:dyDescent="0.4">
      <c r="A14" s="115" t="s">
        <v>143</v>
      </c>
      <c r="B14" s="115"/>
      <c r="C14" s="115"/>
      <c r="D14" s="115"/>
      <c r="E14" s="115"/>
      <c r="F14" s="115"/>
      <c r="G14" s="115"/>
      <c r="H14" s="115"/>
    </row>
    <row r="15" spans="1:8" s="87" customFormat="1" ht="20.100000000000001" customHeight="1" x14ac:dyDescent="0.4">
      <c r="A15" s="115" t="s">
        <v>144</v>
      </c>
      <c r="B15" s="115"/>
      <c r="C15" s="115"/>
      <c r="D15" s="115"/>
      <c r="E15" s="115"/>
      <c r="F15" s="115"/>
      <c r="G15" s="115"/>
      <c r="H15" s="115"/>
    </row>
    <row r="16" spans="1:8" x14ac:dyDescent="0.4">
      <c r="A16" s="114"/>
      <c r="B16" s="114"/>
      <c r="C16" s="114"/>
      <c r="D16" s="114"/>
      <c r="E16" s="114"/>
      <c r="F16" s="114"/>
      <c r="G16" s="114"/>
      <c r="H16" s="114"/>
    </row>
    <row r="17" spans="1:8" x14ac:dyDescent="0.4">
      <c r="A17" s="114"/>
      <c r="B17" s="114"/>
      <c r="C17" s="114"/>
      <c r="D17" s="114"/>
      <c r="E17" s="114"/>
      <c r="F17" s="114"/>
      <c r="G17" s="114"/>
      <c r="H17" s="114"/>
    </row>
    <row r="18" spans="1:8" x14ac:dyDescent="0.4">
      <c r="A18" s="114"/>
      <c r="B18" s="114"/>
      <c r="C18" s="114"/>
      <c r="D18" s="114"/>
      <c r="E18" s="114"/>
      <c r="F18" s="114"/>
      <c r="G18" s="114"/>
      <c r="H18" s="114"/>
    </row>
    <row r="19" spans="1:8" x14ac:dyDescent="0.4">
      <c r="A19" s="114"/>
      <c r="B19" s="114"/>
      <c r="C19" s="114"/>
      <c r="D19" s="114"/>
      <c r="E19" s="114"/>
      <c r="F19" s="114"/>
      <c r="G19" s="114"/>
      <c r="H19" s="114"/>
    </row>
    <row r="20" spans="1:8" x14ac:dyDescent="0.4">
      <c r="A20" s="114"/>
      <c r="B20" s="114"/>
      <c r="C20" s="114"/>
      <c r="D20" s="114"/>
      <c r="E20" s="114"/>
      <c r="F20" s="114"/>
      <c r="G20" s="114"/>
      <c r="H20" s="114"/>
    </row>
  </sheetData>
  <sheetProtection algorithmName="SHA-512" hashValue="bUKY7UvLGFSpyZXkAWjC5sQZxhvHZ0Qy0X7L9pZ0Gag1oBCFqWIbaIHGlrW/UQmmJ+gA8kc/rIcejDOaOHE1fQ==" saltValue="H26aUBpkS2omhmrgmsvt4g==" spinCount="100000" sheet="1" objects="1" scenarios="1"/>
  <mergeCells count="20">
    <mergeCell ref="A12:H12"/>
    <mergeCell ref="A1:H1"/>
    <mergeCell ref="A2:H2"/>
    <mergeCell ref="A3:H3"/>
    <mergeCell ref="A4:H4"/>
    <mergeCell ref="A5:H5"/>
    <mergeCell ref="A6:H6"/>
    <mergeCell ref="A7:H7"/>
    <mergeCell ref="A8:H8"/>
    <mergeCell ref="A9:H9"/>
    <mergeCell ref="A10:H10"/>
    <mergeCell ref="A11:H11"/>
    <mergeCell ref="A19:H19"/>
    <mergeCell ref="A20:H20"/>
    <mergeCell ref="A13:H13"/>
    <mergeCell ref="A14:H14"/>
    <mergeCell ref="A15:H15"/>
    <mergeCell ref="A16:H16"/>
    <mergeCell ref="A17:H17"/>
    <mergeCell ref="A18:H18"/>
  </mergeCells>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925B3-E83F-4A71-9E99-809EE81B94FF}">
  <dimension ref="A1:I47"/>
  <sheetViews>
    <sheetView workbookViewId="0">
      <selection activeCell="A42" sqref="A42"/>
    </sheetView>
  </sheetViews>
  <sheetFormatPr baseColWidth="10" defaultColWidth="10.640625" defaultRowHeight="13.9" x14ac:dyDescent="0.4"/>
  <cols>
    <col min="1" max="16384" width="10.640625" style="77"/>
  </cols>
  <sheetData>
    <row r="1" spans="1:9" x14ac:dyDescent="0.4">
      <c r="A1" s="92"/>
      <c r="B1" s="92"/>
      <c r="C1" s="92"/>
      <c r="D1" s="92"/>
      <c r="E1" s="92"/>
      <c r="F1" s="92"/>
      <c r="G1" s="92"/>
      <c r="H1" s="92"/>
      <c r="I1" s="92"/>
    </row>
    <row r="2" spans="1:9" x14ac:dyDescent="0.4">
      <c r="A2" s="92"/>
      <c r="B2" s="92"/>
      <c r="C2" s="92"/>
      <c r="D2" s="92"/>
      <c r="E2" s="92"/>
      <c r="F2" s="92"/>
      <c r="G2" s="92"/>
      <c r="H2" s="92"/>
      <c r="I2" s="92"/>
    </row>
    <row r="3" spans="1:9" x14ac:dyDescent="0.4">
      <c r="A3" s="92"/>
      <c r="B3" s="92"/>
      <c r="C3" s="92"/>
      <c r="D3" s="92"/>
      <c r="E3" s="92"/>
      <c r="F3" s="92"/>
      <c r="G3" s="92"/>
      <c r="H3" s="92"/>
      <c r="I3" s="92"/>
    </row>
    <row r="4" spans="1:9" x14ac:dyDescent="0.4">
      <c r="A4" s="92"/>
      <c r="B4" s="92"/>
      <c r="C4" s="92"/>
      <c r="D4" s="92"/>
      <c r="E4" s="92"/>
      <c r="F4" s="92"/>
      <c r="G4" s="92"/>
      <c r="H4" s="92"/>
      <c r="I4" s="92"/>
    </row>
    <row r="5" spans="1:9" x14ac:dyDescent="0.4">
      <c r="A5" s="92"/>
      <c r="B5" s="92"/>
      <c r="C5" s="92"/>
      <c r="D5" s="92"/>
      <c r="E5" s="92"/>
      <c r="F5" s="92"/>
      <c r="G5" s="92"/>
      <c r="H5" s="92"/>
      <c r="I5" s="92"/>
    </row>
    <row r="6" spans="1:9" x14ac:dyDescent="0.4">
      <c r="A6" s="92"/>
      <c r="B6" s="92"/>
      <c r="C6" s="92"/>
      <c r="D6" s="92"/>
      <c r="E6" s="92"/>
      <c r="F6" s="92"/>
      <c r="G6" s="92"/>
      <c r="H6" s="92"/>
      <c r="I6" s="92"/>
    </row>
    <row r="7" spans="1:9" x14ac:dyDescent="0.4">
      <c r="A7" s="92"/>
      <c r="B7" s="92"/>
      <c r="C7" s="92"/>
      <c r="D7" s="92"/>
      <c r="E7" s="92"/>
      <c r="F7" s="92"/>
      <c r="G7" s="92"/>
      <c r="H7" s="92"/>
      <c r="I7" s="92"/>
    </row>
    <row r="8" spans="1:9" x14ac:dyDescent="0.4">
      <c r="A8" s="92"/>
      <c r="B8" s="92"/>
      <c r="C8" s="92"/>
      <c r="D8" s="92"/>
      <c r="E8" s="92"/>
      <c r="F8" s="92"/>
      <c r="G8" s="92"/>
      <c r="H8" s="92"/>
      <c r="I8" s="92"/>
    </row>
    <row r="9" spans="1:9" x14ac:dyDescent="0.4">
      <c r="A9" s="92"/>
      <c r="B9" s="92"/>
      <c r="C9" s="92"/>
      <c r="D9" s="92"/>
      <c r="E9" s="92"/>
      <c r="F9" s="92"/>
      <c r="G9" s="92"/>
      <c r="H9" s="92"/>
      <c r="I9" s="92"/>
    </row>
    <row r="10" spans="1:9" x14ac:dyDescent="0.4">
      <c r="A10" s="92"/>
      <c r="B10" s="92"/>
      <c r="C10" s="92"/>
      <c r="D10" s="92"/>
      <c r="E10" s="92"/>
      <c r="F10" s="92"/>
      <c r="G10" s="92"/>
      <c r="H10" s="92"/>
      <c r="I10" s="92"/>
    </row>
    <row r="11" spans="1:9" x14ac:dyDescent="0.4">
      <c r="A11" s="92"/>
      <c r="B11" s="92"/>
      <c r="C11" s="92"/>
      <c r="D11" s="92"/>
      <c r="E11" s="92"/>
      <c r="F11" s="92"/>
      <c r="G11" s="92"/>
      <c r="H11" s="92"/>
      <c r="I11" s="92"/>
    </row>
    <row r="12" spans="1:9" x14ac:dyDescent="0.4">
      <c r="A12" s="92"/>
      <c r="B12" s="92"/>
      <c r="C12" s="92"/>
      <c r="D12" s="92"/>
      <c r="E12" s="92"/>
      <c r="F12" s="92"/>
      <c r="G12" s="92"/>
      <c r="H12" s="92"/>
      <c r="I12" s="92"/>
    </row>
    <row r="13" spans="1:9" x14ac:dyDescent="0.4">
      <c r="A13" s="92"/>
      <c r="B13" s="92"/>
      <c r="C13" s="92"/>
      <c r="D13" s="92"/>
      <c r="E13" s="92"/>
      <c r="F13" s="92"/>
      <c r="G13" s="92"/>
      <c r="H13" s="92"/>
      <c r="I13" s="92"/>
    </row>
    <row r="14" spans="1:9" x14ac:dyDescent="0.4">
      <c r="A14" s="92"/>
      <c r="B14" s="92"/>
      <c r="C14" s="92"/>
      <c r="D14" s="92"/>
      <c r="E14" s="92"/>
      <c r="F14" s="92"/>
      <c r="G14" s="92"/>
      <c r="H14" s="92"/>
      <c r="I14" s="92"/>
    </row>
    <row r="15" spans="1:9" x14ac:dyDescent="0.4">
      <c r="A15" s="92"/>
      <c r="B15" s="92"/>
      <c r="C15" s="92"/>
      <c r="D15" s="92"/>
      <c r="E15" s="92"/>
      <c r="F15" s="92"/>
      <c r="G15" s="92"/>
      <c r="H15" s="92"/>
      <c r="I15" s="92"/>
    </row>
    <row r="16" spans="1:9" x14ac:dyDescent="0.4">
      <c r="A16" s="92"/>
      <c r="B16" s="92"/>
      <c r="C16" s="92"/>
      <c r="D16" s="92"/>
      <c r="E16" s="92"/>
      <c r="F16" s="92"/>
      <c r="G16" s="92"/>
      <c r="H16" s="92"/>
      <c r="I16" s="92"/>
    </row>
    <row r="17" spans="1:9" x14ac:dyDescent="0.4">
      <c r="A17" s="92"/>
      <c r="B17" s="92"/>
      <c r="C17" s="92"/>
      <c r="D17" s="92"/>
      <c r="E17" s="92"/>
      <c r="F17" s="92"/>
      <c r="G17" s="92"/>
      <c r="H17" s="92"/>
      <c r="I17" s="92"/>
    </row>
    <row r="18" spans="1:9" x14ac:dyDescent="0.4">
      <c r="A18" s="92"/>
      <c r="B18" s="92"/>
      <c r="C18" s="92"/>
      <c r="D18" s="92"/>
      <c r="E18" s="92"/>
      <c r="F18" s="92"/>
      <c r="G18" s="92"/>
      <c r="H18" s="92"/>
      <c r="I18" s="92"/>
    </row>
    <row r="19" spans="1:9" x14ac:dyDescent="0.4">
      <c r="A19" s="92"/>
      <c r="B19" s="92"/>
      <c r="C19" s="92"/>
      <c r="D19" s="92"/>
      <c r="E19" s="92"/>
      <c r="F19" s="92"/>
      <c r="G19" s="92"/>
      <c r="H19" s="92"/>
      <c r="I19" s="92"/>
    </row>
    <row r="20" spans="1:9" x14ac:dyDescent="0.4">
      <c r="A20" s="92"/>
      <c r="B20" s="92"/>
      <c r="C20" s="92"/>
      <c r="D20" s="92"/>
      <c r="E20" s="92"/>
      <c r="F20" s="92"/>
      <c r="G20" s="92"/>
      <c r="H20" s="92"/>
      <c r="I20" s="92"/>
    </row>
    <row r="21" spans="1:9" x14ac:dyDescent="0.4">
      <c r="A21" s="92"/>
      <c r="B21" s="92"/>
      <c r="C21" s="92"/>
      <c r="D21" s="92"/>
      <c r="E21" s="92"/>
      <c r="F21" s="92"/>
      <c r="G21" s="92"/>
      <c r="H21" s="92"/>
      <c r="I21" s="92"/>
    </row>
    <row r="22" spans="1:9" x14ac:dyDescent="0.4">
      <c r="A22" s="92"/>
      <c r="B22" s="92"/>
      <c r="C22" s="92"/>
      <c r="D22" s="92"/>
      <c r="E22" s="92"/>
      <c r="F22" s="92"/>
      <c r="G22" s="92"/>
      <c r="H22" s="92"/>
      <c r="I22" s="92"/>
    </row>
    <row r="23" spans="1:9" x14ac:dyDescent="0.4">
      <c r="A23" s="92"/>
      <c r="B23" s="92"/>
      <c r="C23" s="92"/>
      <c r="D23" s="92"/>
      <c r="E23" s="92"/>
      <c r="F23" s="92"/>
      <c r="G23" s="92"/>
      <c r="H23" s="92"/>
      <c r="I23" s="92"/>
    </row>
    <row r="24" spans="1:9" x14ac:dyDescent="0.4">
      <c r="A24" s="92"/>
      <c r="B24" s="92"/>
      <c r="C24" s="92"/>
      <c r="D24" s="92"/>
      <c r="E24" s="92"/>
      <c r="F24" s="92"/>
      <c r="G24" s="92"/>
      <c r="H24" s="92"/>
      <c r="I24" s="92"/>
    </row>
    <row r="25" spans="1:9" x14ac:dyDescent="0.4">
      <c r="A25" s="92"/>
      <c r="B25" s="92"/>
      <c r="C25" s="92"/>
      <c r="D25" s="92"/>
      <c r="E25" s="92"/>
      <c r="F25" s="92"/>
      <c r="G25" s="92"/>
      <c r="H25" s="92"/>
      <c r="I25" s="92"/>
    </row>
    <row r="26" spans="1:9" x14ac:dyDescent="0.4">
      <c r="A26" s="92"/>
      <c r="B26" s="92"/>
      <c r="C26" s="92"/>
      <c r="D26" s="92"/>
      <c r="E26" s="92"/>
      <c r="F26" s="92"/>
      <c r="G26" s="92"/>
      <c r="H26" s="92"/>
      <c r="I26" s="92"/>
    </row>
    <row r="27" spans="1:9" x14ac:dyDescent="0.4">
      <c r="A27" s="92"/>
      <c r="B27" s="92"/>
      <c r="C27" s="92"/>
      <c r="D27" s="92"/>
      <c r="E27" s="92"/>
      <c r="F27" s="92"/>
      <c r="G27" s="92"/>
      <c r="H27" s="92"/>
      <c r="I27" s="92"/>
    </row>
    <row r="28" spans="1:9" x14ac:dyDescent="0.4">
      <c r="A28" s="92"/>
      <c r="B28" s="92"/>
      <c r="C28" s="92"/>
      <c r="D28" s="92"/>
      <c r="E28" s="92"/>
      <c r="F28" s="92"/>
      <c r="G28" s="92"/>
      <c r="H28" s="92"/>
      <c r="I28" s="92"/>
    </row>
    <row r="29" spans="1:9" x14ac:dyDescent="0.4">
      <c r="A29" s="92"/>
      <c r="B29" s="92"/>
      <c r="C29" s="92"/>
      <c r="D29" s="92"/>
      <c r="E29" s="92"/>
      <c r="F29" s="92"/>
      <c r="G29" s="92"/>
      <c r="H29" s="92"/>
      <c r="I29" s="92"/>
    </row>
    <row r="30" spans="1:9" x14ac:dyDescent="0.4">
      <c r="A30" s="92"/>
      <c r="B30" s="92"/>
      <c r="C30" s="92"/>
      <c r="D30" s="92"/>
      <c r="E30" s="92"/>
      <c r="F30" s="92"/>
      <c r="G30" s="92"/>
      <c r="H30" s="92"/>
      <c r="I30" s="92"/>
    </row>
    <row r="31" spans="1:9" x14ac:dyDescent="0.4">
      <c r="A31" s="92"/>
      <c r="B31" s="92"/>
      <c r="C31" s="92"/>
      <c r="D31" s="92"/>
      <c r="E31" s="92"/>
      <c r="F31" s="92"/>
      <c r="G31" s="92"/>
      <c r="H31" s="92"/>
      <c r="I31" s="92"/>
    </row>
    <row r="32" spans="1:9" x14ac:dyDescent="0.4">
      <c r="A32" s="92"/>
      <c r="B32" s="92"/>
      <c r="C32" s="92"/>
      <c r="D32" s="92"/>
      <c r="E32" s="92"/>
      <c r="F32" s="92"/>
      <c r="G32" s="92"/>
      <c r="H32" s="92"/>
      <c r="I32" s="92"/>
    </row>
    <row r="33" spans="1:9" x14ac:dyDescent="0.4">
      <c r="A33" s="92"/>
      <c r="B33" s="92"/>
      <c r="C33" s="92"/>
      <c r="D33" s="92"/>
      <c r="E33" s="92"/>
      <c r="F33" s="92"/>
      <c r="G33" s="92"/>
      <c r="H33" s="92"/>
      <c r="I33" s="92"/>
    </row>
    <row r="34" spans="1:9" x14ac:dyDescent="0.4">
      <c r="A34" s="92"/>
      <c r="B34" s="92"/>
      <c r="C34" s="92"/>
      <c r="D34" s="92"/>
      <c r="E34" s="92"/>
      <c r="F34" s="92"/>
      <c r="G34" s="92"/>
      <c r="H34" s="92"/>
      <c r="I34" s="92"/>
    </row>
    <row r="35" spans="1:9" x14ac:dyDescent="0.4">
      <c r="A35" s="92"/>
      <c r="B35" s="92"/>
      <c r="C35" s="92"/>
      <c r="D35" s="92"/>
      <c r="E35" s="92"/>
      <c r="F35" s="92"/>
      <c r="G35" s="92"/>
      <c r="H35" s="92"/>
      <c r="I35" s="92"/>
    </row>
    <row r="36" spans="1:9" x14ac:dyDescent="0.4">
      <c r="A36" s="92"/>
      <c r="B36" s="92"/>
      <c r="C36" s="92"/>
      <c r="D36" s="92"/>
      <c r="E36" s="92"/>
      <c r="F36" s="92"/>
      <c r="G36" s="92"/>
      <c r="H36" s="92"/>
      <c r="I36" s="92"/>
    </row>
    <row r="37" spans="1:9" x14ac:dyDescent="0.4">
      <c r="A37" s="92"/>
      <c r="B37" s="92"/>
      <c r="C37" s="92"/>
      <c r="D37" s="92"/>
      <c r="E37" s="92"/>
      <c r="F37" s="92"/>
      <c r="G37" s="92"/>
      <c r="H37" s="92"/>
      <c r="I37" s="92"/>
    </row>
    <row r="38" spans="1:9" x14ac:dyDescent="0.4">
      <c r="A38" s="92"/>
      <c r="B38" s="92"/>
      <c r="C38" s="92"/>
      <c r="D38" s="92"/>
      <c r="E38" s="92"/>
      <c r="F38" s="92"/>
      <c r="G38" s="92"/>
      <c r="H38" s="92"/>
      <c r="I38" s="92"/>
    </row>
    <row r="39" spans="1:9" x14ac:dyDescent="0.4">
      <c r="A39" s="92"/>
      <c r="B39" s="92"/>
      <c r="C39" s="92"/>
      <c r="D39" s="92"/>
      <c r="E39" s="92"/>
      <c r="F39" s="92"/>
      <c r="G39" s="92"/>
      <c r="H39" s="92"/>
      <c r="I39" s="92"/>
    </row>
    <row r="40" spans="1:9" x14ac:dyDescent="0.4">
      <c r="A40" s="92"/>
      <c r="B40" s="92"/>
      <c r="C40" s="92"/>
      <c r="D40" s="92"/>
      <c r="E40" s="92"/>
      <c r="F40" s="92"/>
      <c r="G40" s="92"/>
      <c r="H40" s="92"/>
      <c r="I40" s="92"/>
    </row>
    <row r="41" spans="1:9" x14ac:dyDescent="0.4">
      <c r="A41" s="92"/>
      <c r="B41" s="92"/>
      <c r="C41" s="92"/>
      <c r="D41" s="92"/>
      <c r="E41" s="92"/>
      <c r="F41" s="92"/>
      <c r="G41" s="92"/>
      <c r="H41" s="92"/>
      <c r="I41" s="92"/>
    </row>
    <row r="42" spans="1:9" x14ac:dyDescent="0.4">
      <c r="A42" s="92"/>
      <c r="B42" s="92"/>
      <c r="C42" s="92"/>
      <c r="D42" s="92"/>
      <c r="E42" s="92"/>
      <c r="F42" s="92"/>
      <c r="G42" s="92"/>
      <c r="H42" s="92"/>
      <c r="I42" s="92"/>
    </row>
    <row r="43" spans="1:9" x14ac:dyDescent="0.4">
      <c r="A43" s="93" t="s">
        <v>173</v>
      </c>
      <c r="B43" s="93"/>
      <c r="C43" s="93"/>
      <c r="D43" s="93"/>
      <c r="E43" s="93"/>
      <c r="F43" s="92"/>
      <c r="G43" s="92"/>
      <c r="H43" s="92"/>
      <c r="I43" s="92"/>
    </row>
    <row r="44" spans="1:9" x14ac:dyDescent="0.4">
      <c r="A44" s="93" t="s">
        <v>174</v>
      </c>
      <c r="B44" s="93"/>
      <c r="C44" s="93"/>
      <c r="D44" s="93"/>
      <c r="E44" s="93"/>
      <c r="F44" s="92"/>
      <c r="G44" s="92"/>
      <c r="H44" s="92"/>
      <c r="I44" s="92"/>
    </row>
    <row r="45" spans="1:9" x14ac:dyDescent="0.4">
      <c r="A45" s="94" t="s">
        <v>175</v>
      </c>
      <c r="B45" s="92"/>
      <c r="C45" s="92"/>
      <c r="D45" s="92"/>
      <c r="E45" s="92"/>
      <c r="F45" s="92"/>
      <c r="G45" s="92"/>
      <c r="H45" s="92"/>
      <c r="I45" s="92"/>
    </row>
    <row r="46" spans="1:9" x14ac:dyDescent="0.4">
      <c r="A46" s="92"/>
      <c r="B46" s="92"/>
      <c r="C46" s="92"/>
      <c r="D46" s="92"/>
      <c r="E46" s="92"/>
      <c r="F46" s="92"/>
      <c r="G46" s="92"/>
      <c r="H46" s="92"/>
      <c r="I46" s="92"/>
    </row>
    <row r="47" spans="1:9" x14ac:dyDescent="0.4">
      <c r="A47" s="92"/>
      <c r="B47" s="92"/>
      <c r="C47" s="92"/>
      <c r="D47" s="92"/>
      <c r="E47" s="92"/>
      <c r="F47" s="92"/>
      <c r="G47" s="92"/>
      <c r="H47" s="92"/>
      <c r="I47" s="92"/>
    </row>
  </sheetData>
  <sheetProtection algorithmName="SHA-512" hashValue="NZS9GMMPJ7fHvfs4OyNCHBgBXT6yY0yWw96TL2Xq79bBrv3v2KmKgDZih7+9inKtwAnKZFPv+VXNAos+DVMUqQ==" saltValue="St2ag7qQC/Y2/HzykYQhjw==" spinCount="100000" sheet="1" objects="1" scenarios="1"/>
  <hyperlinks>
    <hyperlink ref="A45" r:id="rId1" xr:uid="{9049CD2B-36C3-4C2C-B0F6-F8FCE3F1E9E6}"/>
  </hyperlinks>
  <pageMargins left="0.7" right="0.7" top="0.78740157499999996" bottom="0.78740157499999996"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workbookViewId="0">
      <selection activeCell="B2" sqref="B2"/>
    </sheetView>
  </sheetViews>
  <sheetFormatPr baseColWidth="10" defaultColWidth="11.42578125" defaultRowHeight="13.9" x14ac:dyDescent="0.4"/>
  <cols>
    <col min="1" max="1" width="25.140625" style="31" bestFit="1" customWidth="1"/>
    <col min="2" max="2" width="39" style="31" customWidth="1"/>
    <col min="3" max="16384" width="11.42578125" style="31"/>
  </cols>
  <sheetData>
    <row r="1" spans="1:7" ht="20.100000000000001" customHeight="1" x14ac:dyDescent="0.4">
      <c r="A1" s="30" t="s">
        <v>33</v>
      </c>
      <c r="C1" s="32" t="s">
        <v>34</v>
      </c>
    </row>
    <row r="2" spans="1:7" ht="20.100000000000001" customHeight="1" x14ac:dyDescent="0.4">
      <c r="A2" s="31" t="s">
        <v>35</v>
      </c>
      <c r="B2" s="33"/>
      <c r="C2" s="31" t="s">
        <v>35</v>
      </c>
    </row>
    <row r="3" spans="1:7" ht="20.100000000000001" customHeight="1" x14ac:dyDescent="0.4">
      <c r="A3" s="31" t="s">
        <v>36</v>
      </c>
      <c r="B3" s="62"/>
      <c r="C3" s="31" t="s">
        <v>37</v>
      </c>
    </row>
    <row r="4" spans="1:7" ht="20.100000000000001" customHeight="1" x14ac:dyDescent="0.4">
      <c r="A4" s="31" t="s">
        <v>38</v>
      </c>
      <c r="B4" s="33"/>
      <c r="C4" s="31" t="s">
        <v>39</v>
      </c>
    </row>
    <row r="5" spans="1:7" ht="10.050000000000001" customHeight="1" x14ac:dyDescent="0.4"/>
    <row r="6" spans="1:7" ht="60" customHeight="1" x14ac:dyDescent="0.4">
      <c r="A6" s="121" t="s">
        <v>176</v>
      </c>
      <c r="B6" s="122"/>
      <c r="C6" s="122"/>
      <c r="D6" s="122"/>
      <c r="E6" s="122"/>
      <c r="F6" s="122"/>
      <c r="G6" s="122"/>
    </row>
    <row r="7" spans="1:7" ht="15.2" customHeight="1" x14ac:dyDescent="0.4">
      <c r="A7" s="96"/>
      <c r="B7" s="96"/>
      <c r="C7" s="96"/>
      <c r="D7" s="96"/>
      <c r="E7" s="96"/>
      <c r="F7" s="96"/>
      <c r="G7" s="96"/>
    </row>
    <row r="8" spans="1:7" ht="60" customHeight="1" x14ac:dyDescent="0.4">
      <c r="A8" s="121" t="s">
        <v>177</v>
      </c>
      <c r="B8" s="122"/>
      <c r="C8" s="122"/>
      <c r="D8" s="122"/>
      <c r="E8" s="122"/>
      <c r="F8" s="122"/>
      <c r="G8" s="122"/>
    </row>
    <row r="9" spans="1:7" ht="10.050000000000001" customHeight="1" x14ac:dyDescent="0.4">
      <c r="A9" s="34"/>
    </row>
    <row r="10" spans="1:7" ht="35" customHeight="1" x14ac:dyDescent="0.4">
      <c r="A10" s="118" t="s">
        <v>157</v>
      </c>
      <c r="B10" s="118"/>
      <c r="C10" s="118"/>
      <c r="D10" s="118"/>
      <c r="E10" s="118"/>
      <c r="F10" s="118"/>
      <c r="G10" s="118"/>
    </row>
    <row r="11" spans="1:7" ht="75" customHeight="1" x14ac:dyDescent="0.4">
      <c r="A11" s="123" t="s">
        <v>178</v>
      </c>
      <c r="B11" s="123"/>
      <c r="C11" s="123"/>
      <c r="D11" s="123"/>
      <c r="E11" s="123"/>
      <c r="F11" s="123"/>
      <c r="G11" s="123"/>
    </row>
    <row r="12" spans="1:7" ht="35" customHeight="1" x14ac:dyDescent="0.4">
      <c r="A12" s="118" t="s">
        <v>93</v>
      </c>
      <c r="B12" s="118"/>
      <c r="C12" s="119" t="s">
        <v>94</v>
      </c>
      <c r="D12" s="119"/>
      <c r="E12" s="119"/>
      <c r="F12" s="119"/>
      <c r="G12" s="97"/>
    </row>
    <row r="13" spans="1:7" ht="10.050000000000001" customHeight="1" x14ac:dyDescent="0.4">
      <c r="A13" s="60"/>
      <c r="B13" s="60"/>
      <c r="C13" s="61"/>
      <c r="D13" s="61"/>
      <c r="E13" s="61"/>
      <c r="F13" s="61"/>
      <c r="G13" s="61"/>
    </row>
    <row r="14" spans="1:7" ht="10.050000000000001" customHeight="1" x14ac:dyDescent="0.4"/>
    <row r="15" spans="1:7" x14ac:dyDescent="0.4">
      <c r="A15" s="31" t="s">
        <v>54</v>
      </c>
      <c r="B15" s="62"/>
      <c r="C15" s="120" t="s">
        <v>55</v>
      </c>
      <c r="D15" s="120"/>
      <c r="E15" s="120"/>
    </row>
    <row r="16" spans="1:7" x14ac:dyDescent="0.4">
      <c r="A16" s="31" t="s">
        <v>56</v>
      </c>
      <c r="B16" s="34" t="str">
        <f>IF(ISBLANK(B15),"",IF(B3=B15,"Kontrolle erfolgreich - check ok","FEHLER - ERROR"))</f>
        <v/>
      </c>
      <c r="C16" s="31" t="s">
        <v>57</v>
      </c>
    </row>
    <row r="17" spans="2:2" x14ac:dyDescent="0.4">
      <c r="B17" s="34" t="str">
        <f>IF(ISBLANK(B15),"",IF(ISERROR(FIND("@",B15,1)),"keine gültige eMail-Adresse",IF((VALUE(FIND("@",B15,1))&gt;1),"","keine gültige eMail-Adresse!")))</f>
        <v/>
      </c>
    </row>
    <row r="18" spans="2:2" x14ac:dyDescent="0.4">
      <c r="B18" s="34" t="str">
        <f>IF(ISBLANK(B15),"",IF(ISERROR(FIND("@",B15,1)),"no valid eMail-adress",IF((VALUE(FIND("@",B15,1))&gt;1),"","no valid eMail-address!")))</f>
        <v/>
      </c>
    </row>
    <row r="19" spans="2:2" x14ac:dyDescent="0.4">
      <c r="B19" s="31" t="str">
        <f>IF(ISBLANK(B15),"",IF(ISERROR(FIND("; ",B15,1)),"",IF((VALUE(FIND("; ",B15,1))&gt;8),"","Achtung - die zweite eMail-Adresse wurde nicht korrekt eingegeben")))</f>
        <v/>
      </c>
    </row>
  </sheetData>
  <sheetProtection algorithmName="SHA-512" hashValue="AJsdaz5L3mvKqir1CrOjbV6F0NFRF9ePzh+Mc336xQNqn7Eo3lPNbeOmvRRmdRdc9BvpRZCX+YDUslFT3B6EfQ==" saltValue="o37jvLnMsLZKjzTVaByooQ=="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6"/>
  <dimension ref="A1:G14"/>
  <sheetViews>
    <sheetView workbookViewId="0"/>
  </sheetViews>
  <sheetFormatPr baseColWidth="10" defaultRowHeight="13.9" x14ac:dyDescent="0.4"/>
  <cols>
    <col min="1" max="1" width="39.42578125" bestFit="1" customWidth="1"/>
    <col min="2" max="2" width="33.140625" bestFit="1" customWidth="1"/>
  </cols>
  <sheetData>
    <row r="1" spans="1:7" x14ac:dyDescent="0.4">
      <c r="A1" t="s">
        <v>6</v>
      </c>
      <c r="B1" s="3" t="str">
        <f>IF(ISNUMBER(VALUE(Ergebnisse!G1)),IF(VALUE(Ergebnisse!G1)&gt;0,VALUE(Ergebnisse!G1),""),"")</f>
        <v/>
      </c>
      <c r="D1" t="s">
        <v>13</v>
      </c>
    </row>
    <row r="2" spans="1:7" x14ac:dyDescent="0.4">
      <c r="A2" t="s">
        <v>1</v>
      </c>
      <c r="B2" s="3" t="str">
        <f>IF(ISNUMBER(VALUE(Ergebnisse!G2)),IF(VALUE(Ergebnisse!G2)&gt;0,VALUE(Ergebnisse!G2),""),"")</f>
        <v/>
      </c>
    </row>
    <row r="3" spans="1:7" x14ac:dyDescent="0.4">
      <c r="A3" t="s">
        <v>7</v>
      </c>
      <c r="B3" s="28" t="s">
        <v>50</v>
      </c>
      <c r="D3" t="s">
        <v>12</v>
      </c>
    </row>
    <row r="4" spans="1:7" x14ac:dyDescent="0.4">
      <c r="A4" t="s">
        <v>8</v>
      </c>
      <c r="B4" s="3">
        <f>YEAR(Ergebnisse!E5)</f>
        <v>2025</v>
      </c>
      <c r="D4" s="4">
        <v>2</v>
      </c>
    </row>
    <row r="5" spans="1:7" x14ac:dyDescent="0.4">
      <c r="A5" t="s">
        <v>9</v>
      </c>
      <c r="B5" s="3" t="str">
        <f>D8</f>
        <v>N</v>
      </c>
      <c r="D5" t="str">
        <f>IF(D4=2,"N","J")</f>
        <v>N</v>
      </c>
      <c r="F5">
        <v>1</v>
      </c>
      <c r="G5" s="52" t="s">
        <v>69</v>
      </c>
    </row>
    <row r="6" spans="1:7" x14ac:dyDescent="0.4">
      <c r="A6" t="s">
        <v>27</v>
      </c>
      <c r="B6" s="3">
        <f>Ergebnisse!G3</f>
        <v>1</v>
      </c>
      <c r="F6">
        <v>2</v>
      </c>
      <c r="G6" s="52" t="s">
        <v>70</v>
      </c>
    </row>
    <row r="7" spans="1:7" x14ac:dyDescent="0.4">
      <c r="A7" t="s">
        <v>31</v>
      </c>
      <c r="B7" s="29">
        <f>Ergebnisse!E5</f>
        <v>45774</v>
      </c>
    </row>
    <row r="8" spans="1:7" x14ac:dyDescent="0.4">
      <c r="A8" t="s">
        <v>10</v>
      </c>
      <c r="B8" s="3">
        <v>2</v>
      </c>
      <c r="D8" t="str">
        <f>LEFT(D5,1)</f>
        <v>N</v>
      </c>
    </row>
    <row r="9" spans="1:7" x14ac:dyDescent="0.4">
      <c r="A9" t="s">
        <v>11</v>
      </c>
      <c r="B9" s="3">
        <v>2</v>
      </c>
    </row>
    <row r="10" spans="1:7" x14ac:dyDescent="0.4">
      <c r="A10" t="s">
        <v>158</v>
      </c>
      <c r="B10" s="89">
        <f>Kontakt!B2</f>
        <v>0</v>
      </c>
    </row>
    <row r="11" spans="1:7" x14ac:dyDescent="0.4">
      <c r="A11" t="s">
        <v>159</v>
      </c>
      <c r="B11" s="3">
        <f>IF(Kontakt!B3=Kontakt!B15,Kontakt!B3,0)</f>
        <v>0</v>
      </c>
    </row>
    <row r="12" spans="1:7" x14ac:dyDescent="0.4">
      <c r="A12" s="90" t="s">
        <v>160</v>
      </c>
      <c r="B12" s="3">
        <v>1</v>
      </c>
    </row>
    <row r="13" spans="1:7" x14ac:dyDescent="0.4">
      <c r="A13" t="s">
        <v>15</v>
      </c>
      <c r="B13" s="2" t="str">
        <f>Ergebnisse!A23</f>
        <v>Probe 1, SO2-Gehalt</v>
      </c>
      <c r="C13" s="2" t="str">
        <f>Ergebnisse!B23</f>
        <v>mg/kg Probe</v>
      </c>
    </row>
    <row r="14" spans="1:7" x14ac:dyDescent="0.4">
      <c r="A14" t="s">
        <v>16</v>
      </c>
      <c r="B14" s="2" t="str">
        <f>Ergebnisse!A24</f>
        <v>Probe 2, SO2-Gehalt</v>
      </c>
      <c r="C14" s="2" t="str">
        <f>Ergebnisse!B24</f>
        <v>mg/kg Probe</v>
      </c>
    </row>
  </sheetData>
  <sheetProtection algorithmName="SHA-512" hashValue="2o0jAZvRKM6zkMwxbtIeUy2J4iTFJ00AphXOhApp/pgJhbUnYdG/gmOB6+RGAeKULmkf/vSWnlX5ksQjMZqYOA==" saltValue="27MDXejEcBnAMWCTWyx2eA==" spinCount="100000"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7"/>
  <dimension ref="A1:I50"/>
  <sheetViews>
    <sheetView workbookViewId="0"/>
  </sheetViews>
  <sheetFormatPr baseColWidth="10" defaultColWidth="11.42578125" defaultRowHeight="13.9" x14ac:dyDescent="0.4"/>
  <cols>
    <col min="1" max="1" width="40" style="9" customWidth="1"/>
    <col min="2" max="2" width="14.5" style="9" customWidth="1"/>
    <col min="3" max="3" width="12.5703125" style="9" customWidth="1"/>
    <col min="4" max="8" width="13.5" style="9" customWidth="1"/>
    <col min="9" max="9" width="4.5" style="9" customWidth="1"/>
    <col min="10" max="16384" width="11.42578125" style="9"/>
  </cols>
  <sheetData>
    <row r="1" spans="1:8" ht="21.95" customHeight="1" x14ac:dyDescent="0.55000000000000004">
      <c r="A1" s="5" t="s">
        <v>42</v>
      </c>
      <c r="B1" s="6"/>
      <c r="E1" s="7" t="s">
        <v>43</v>
      </c>
      <c r="F1" s="8"/>
      <c r="G1" s="68" t="s">
        <v>106</v>
      </c>
    </row>
    <row r="2" spans="1:8" ht="21.95" customHeight="1" x14ac:dyDescent="0.75">
      <c r="A2" s="5" t="s">
        <v>49</v>
      </c>
      <c r="B2" s="6"/>
      <c r="E2" s="7" t="s">
        <v>44</v>
      </c>
      <c r="F2" s="8"/>
      <c r="G2" s="68" t="s">
        <v>106</v>
      </c>
    </row>
    <row r="3" spans="1:8" ht="12.2" customHeight="1" x14ac:dyDescent="0.55000000000000004">
      <c r="A3" s="5"/>
      <c r="B3" s="6"/>
      <c r="E3" s="126" t="s">
        <v>32</v>
      </c>
      <c r="F3" s="126"/>
      <c r="G3" s="46">
        <v>1</v>
      </c>
      <c r="H3" s="59" t="s">
        <v>132</v>
      </c>
    </row>
    <row r="4" spans="1:8" ht="21.95" customHeight="1" x14ac:dyDescent="0.5">
      <c r="A4" s="7" t="s">
        <v>4</v>
      </c>
      <c r="B4" s="9" t="s">
        <v>2</v>
      </c>
      <c r="E4" s="24" t="s">
        <v>28</v>
      </c>
      <c r="F4" s="74" t="str">
        <f>IF(OR(ISBLANK(G1),G1="?"),"",IF(ISNUMBER(VALUE(G1)),"","Bitte nur Ziffern eingeben (numbers only)"))</f>
        <v/>
      </c>
      <c r="G4" s="23"/>
      <c r="H4" s="10"/>
    </row>
    <row r="5" spans="1:8" ht="21.95" customHeight="1" x14ac:dyDescent="0.5">
      <c r="A5" s="10" t="s">
        <v>45</v>
      </c>
      <c r="E5" s="40">
        <v>45774</v>
      </c>
      <c r="F5" s="74" t="str">
        <f>IF(OR(ISBLANK(G2),G2="?"),"",IF(ISNUMBER(VALUE(G2)),"","Bitte nur Ziffern eingeben (numbers only)"))</f>
        <v/>
      </c>
      <c r="G5" s="8"/>
      <c r="H5" s="10"/>
    </row>
    <row r="6" spans="1:8" ht="12.2" customHeight="1" x14ac:dyDescent="0.4"/>
    <row r="7" spans="1:8" s="12" customFormat="1" ht="38.1" customHeight="1" x14ac:dyDescent="0.4">
      <c r="A7" s="127" t="s">
        <v>64</v>
      </c>
      <c r="B7" s="127"/>
      <c r="C7" s="127"/>
      <c r="D7" s="127"/>
      <c r="E7" s="127"/>
      <c r="F7" s="127"/>
      <c r="G7" s="127"/>
      <c r="H7" s="127"/>
    </row>
    <row r="8" spans="1:8" s="12" customFormat="1" ht="38.1" customHeight="1" x14ac:dyDescent="0.4">
      <c r="A8" s="127" t="s">
        <v>71</v>
      </c>
      <c r="B8" s="127"/>
      <c r="C8" s="127"/>
      <c r="D8" s="127"/>
      <c r="E8" s="127"/>
      <c r="F8" s="127"/>
      <c r="G8" s="127"/>
      <c r="H8" s="127"/>
    </row>
    <row r="9" spans="1:8" s="12" customFormat="1" ht="38.1" customHeight="1" x14ac:dyDescent="0.4">
      <c r="A9" s="127" t="s">
        <v>72</v>
      </c>
      <c r="B9" s="127"/>
      <c r="C9" s="127"/>
      <c r="D9" s="127"/>
      <c r="E9" s="127"/>
      <c r="F9" s="127"/>
      <c r="G9" s="127"/>
      <c r="H9" s="127"/>
    </row>
    <row r="10" spans="1:8" s="12" customFormat="1" ht="9.1999999999999993" customHeight="1" x14ac:dyDescent="0.4">
      <c r="A10" s="131"/>
      <c r="B10" s="131"/>
      <c r="C10" s="131"/>
      <c r="D10" s="131"/>
      <c r="E10" s="131"/>
      <c r="F10" s="131"/>
      <c r="G10" s="131"/>
      <c r="H10" s="131"/>
    </row>
    <row r="11" spans="1:8" s="12" customFormat="1" ht="38.1" customHeight="1" x14ac:dyDescent="0.4">
      <c r="A11" s="127" t="s">
        <v>82</v>
      </c>
      <c r="B11" s="127"/>
      <c r="C11" s="127"/>
      <c r="D11" s="127"/>
      <c r="E11" s="127"/>
      <c r="F11" s="127"/>
      <c r="G11" s="127"/>
      <c r="H11" s="127"/>
    </row>
    <row r="12" spans="1:8" s="12" customFormat="1" ht="38.1" customHeight="1" x14ac:dyDescent="0.4">
      <c r="A12" s="127" t="s">
        <v>161</v>
      </c>
      <c r="B12" s="127"/>
      <c r="C12" s="127"/>
      <c r="D12" s="127"/>
      <c r="E12" s="127"/>
      <c r="F12" s="127"/>
      <c r="G12" s="127"/>
      <c r="H12" s="127"/>
    </row>
    <row r="13" spans="1:8" s="12" customFormat="1" ht="39" customHeight="1" x14ac:dyDescent="0.4">
      <c r="A13" s="127" t="s">
        <v>73</v>
      </c>
      <c r="B13" s="127"/>
      <c r="C13" s="127"/>
      <c r="D13" s="127"/>
      <c r="E13" s="127"/>
      <c r="F13" s="127"/>
      <c r="G13" s="127"/>
      <c r="H13" s="127"/>
    </row>
    <row r="14" spans="1:8" s="12" customFormat="1" ht="20" customHeight="1" x14ac:dyDescent="0.4">
      <c r="A14" s="133"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4" s="133"/>
      <c r="C14" s="133"/>
      <c r="D14" s="133"/>
      <c r="E14" s="133"/>
      <c r="F14" s="133"/>
      <c r="G14" s="133"/>
      <c r="H14" s="133"/>
    </row>
    <row r="15" spans="1:8" s="12" customFormat="1" ht="20" customHeight="1" x14ac:dyDescent="0.4">
      <c r="A15" s="139" t="str">
        <f>IF(OR(OR(G1="?",ISBLANK(G1)),OR(G2="?",ISBLANK(G2))),"Nur wenn diese beiden Felder korrekt ausgefüllt sind, kann der Absender dieser Tabelle identifiziert werden.","")</f>
        <v>Nur wenn diese beiden Felder korrekt ausgefüllt sind, kann der Absender dieser Tabelle identifiziert werden.</v>
      </c>
      <c r="B15" s="139"/>
      <c r="C15" s="139"/>
      <c r="D15" s="139"/>
      <c r="E15" s="139"/>
      <c r="F15" s="139"/>
      <c r="G15" s="139"/>
      <c r="H15" s="139"/>
    </row>
    <row r="16" spans="1:8" s="12" customFormat="1" ht="9.9499999999999993" customHeight="1" x14ac:dyDescent="0.4">
      <c r="A16" s="45"/>
      <c r="B16" s="45"/>
      <c r="C16" s="45"/>
      <c r="D16" s="45"/>
      <c r="E16" s="45"/>
      <c r="F16" s="45"/>
      <c r="G16" s="45"/>
    </row>
    <row r="17" spans="1:9" s="12" customFormat="1" ht="38.1" customHeight="1" x14ac:dyDescent="0.5">
      <c r="A17" s="11" t="s">
        <v>29</v>
      </c>
      <c r="B17" s="7"/>
      <c r="C17" s="10"/>
      <c r="D17" s="7"/>
      <c r="E17" s="7"/>
      <c r="F17" s="7"/>
      <c r="G17" s="53"/>
      <c r="I17" s="9"/>
    </row>
    <row r="18" spans="1:9" ht="25.35" customHeight="1" x14ac:dyDescent="0.4">
      <c r="A18" s="129"/>
      <c r="B18" s="129"/>
      <c r="C18" s="129"/>
      <c r="D18" s="129"/>
      <c r="E18" s="129"/>
      <c r="F18" s="129"/>
      <c r="G18" s="129"/>
    </row>
    <row r="19" spans="1:9" ht="23.25" customHeight="1" x14ac:dyDescent="0.5">
      <c r="A19" s="7" t="s">
        <v>48</v>
      </c>
    </row>
    <row r="20" spans="1:9" ht="9.9499999999999993" hidden="1" customHeight="1" x14ac:dyDescent="0.4"/>
    <row r="21" spans="1:9" s="101" customFormat="1" ht="36" customHeight="1" x14ac:dyDescent="0.4">
      <c r="A21" s="98" t="s">
        <v>51</v>
      </c>
      <c r="B21" s="98" t="s">
        <v>0</v>
      </c>
      <c r="C21" s="99" t="s">
        <v>30</v>
      </c>
      <c r="D21" s="99" t="s">
        <v>146</v>
      </c>
      <c r="E21" s="99" t="s">
        <v>145</v>
      </c>
      <c r="F21" s="99" t="s">
        <v>46</v>
      </c>
      <c r="G21" s="130" t="s">
        <v>81</v>
      </c>
      <c r="H21" s="130"/>
      <c r="I21" s="100"/>
    </row>
    <row r="22" spans="1:9" s="21" customFormat="1" ht="9.9499999999999993" customHeight="1" x14ac:dyDescent="0.45">
      <c r="A22" s="15"/>
      <c r="B22" s="15"/>
      <c r="C22" s="18"/>
      <c r="D22" s="18"/>
      <c r="E22" s="18"/>
      <c r="F22" s="18"/>
      <c r="G22" s="39"/>
      <c r="H22" s="36"/>
      <c r="I22" s="22"/>
    </row>
    <row r="23" spans="1:9" s="21" customFormat="1" ht="23.25" customHeight="1" x14ac:dyDescent="0.45">
      <c r="A23" s="35" t="s">
        <v>163</v>
      </c>
      <c r="B23" s="35" t="s">
        <v>130</v>
      </c>
      <c r="C23" s="37">
        <v>3</v>
      </c>
      <c r="D23" s="66"/>
      <c r="E23" s="66"/>
      <c r="F23" s="37">
        <f>'SO2'!$E$2</f>
        <v>26</v>
      </c>
      <c r="G23" s="67"/>
      <c r="H23" s="42">
        <f>'SO2'!$C$1</f>
        <v>25</v>
      </c>
      <c r="I23" s="41"/>
    </row>
    <row r="24" spans="1:9" s="21" customFormat="1" ht="23.25" customHeight="1" x14ac:dyDescent="0.45">
      <c r="A24" s="35" t="s">
        <v>164</v>
      </c>
      <c r="B24" s="35" t="s">
        <v>130</v>
      </c>
      <c r="C24" s="37">
        <v>3</v>
      </c>
      <c r="D24" s="66"/>
      <c r="E24" s="66"/>
      <c r="F24" s="37">
        <f>'SO2'!F2</f>
        <v>26</v>
      </c>
      <c r="G24" s="67"/>
      <c r="H24" s="42">
        <f>'SO2'!$C$1</f>
        <v>25</v>
      </c>
      <c r="I24" s="43"/>
    </row>
    <row r="25" spans="1:9" s="21" customFormat="1" ht="23.25" hidden="1" customHeight="1" x14ac:dyDescent="0.45">
      <c r="A25" s="35" t="s">
        <v>165</v>
      </c>
      <c r="B25" s="35" t="s">
        <v>130</v>
      </c>
      <c r="C25" s="37">
        <v>3</v>
      </c>
      <c r="D25" s="66"/>
      <c r="E25" s="66"/>
      <c r="F25" s="37">
        <f>'SO2'!G2</f>
        <v>26</v>
      </c>
      <c r="G25" s="67"/>
      <c r="H25" s="42">
        <f>'SO2'!$C$1</f>
        <v>25</v>
      </c>
      <c r="I25" s="43"/>
    </row>
    <row r="26" spans="1:9" s="21" customFormat="1" ht="15.2" customHeight="1" x14ac:dyDescent="0.45">
      <c r="A26" s="35"/>
      <c r="B26" s="35"/>
      <c r="C26" s="37"/>
      <c r="D26" s="37"/>
      <c r="E26" s="37"/>
      <c r="F26" s="37"/>
      <c r="G26" s="37"/>
      <c r="H26" s="37"/>
      <c r="I26" s="43"/>
    </row>
    <row r="27" spans="1:9" s="21" customFormat="1" ht="23.25" customHeight="1" x14ac:dyDescent="0.45">
      <c r="A27" s="132" t="s">
        <v>83</v>
      </c>
      <c r="B27" s="132"/>
      <c r="C27" s="37"/>
      <c r="D27" s="35" t="s">
        <v>76</v>
      </c>
      <c r="E27" s="35" t="s">
        <v>77</v>
      </c>
      <c r="F27" s="35" t="s">
        <v>78</v>
      </c>
      <c r="G27" s="35" t="s">
        <v>79</v>
      </c>
      <c r="H27" s="35" t="s">
        <v>80</v>
      </c>
      <c r="I27" s="43"/>
    </row>
    <row r="28" spans="1:9" s="21" customFormat="1" ht="23.25" customHeight="1" x14ac:dyDescent="0.45">
      <c r="A28" s="35" t="s">
        <v>166</v>
      </c>
      <c r="B28" s="35" t="s">
        <v>130</v>
      </c>
      <c r="C28" s="37">
        <v>3</v>
      </c>
      <c r="D28" s="54"/>
      <c r="E28" s="54"/>
      <c r="F28" s="65"/>
      <c r="G28" s="65"/>
      <c r="H28" s="65"/>
      <c r="I28" s="43"/>
    </row>
    <row r="29" spans="1:9" s="21" customFormat="1" ht="23.25" customHeight="1" x14ac:dyDescent="0.45">
      <c r="A29" s="35" t="s">
        <v>169</v>
      </c>
      <c r="B29" s="35" t="s">
        <v>130</v>
      </c>
      <c r="C29" s="37">
        <v>3</v>
      </c>
      <c r="D29" s="54"/>
      <c r="E29" s="54"/>
      <c r="F29" s="65"/>
      <c r="G29" s="65"/>
      <c r="H29" s="65"/>
      <c r="I29" s="43"/>
    </row>
    <row r="30" spans="1:9" s="21" customFormat="1" ht="23.25" customHeight="1" x14ac:dyDescent="0.45">
      <c r="A30" s="35" t="s">
        <v>168</v>
      </c>
      <c r="B30" s="35" t="s">
        <v>130</v>
      </c>
      <c r="C30" s="37">
        <v>3</v>
      </c>
      <c r="D30" s="54"/>
      <c r="E30" s="54"/>
      <c r="F30" s="65"/>
      <c r="G30" s="65"/>
      <c r="H30" s="65"/>
      <c r="I30" s="43"/>
    </row>
    <row r="31" spans="1:9" s="21" customFormat="1" ht="23.25" customHeight="1" x14ac:dyDescent="0.45">
      <c r="A31" s="35" t="s">
        <v>167</v>
      </c>
      <c r="B31" s="35" t="s">
        <v>130</v>
      </c>
      <c r="C31" s="37">
        <v>3</v>
      </c>
      <c r="D31" s="54"/>
      <c r="E31" s="54"/>
      <c r="F31" s="65"/>
      <c r="G31" s="65"/>
      <c r="H31" s="65"/>
      <c r="I31" s="43"/>
    </row>
    <row r="32" spans="1:9" s="21" customFormat="1" ht="23.25" hidden="1" customHeight="1" x14ac:dyDescent="0.45">
      <c r="A32" s="35" t="s">
        <v>170</v>
      </c>
      <c r="B32" s="35" t="s">
        <v>130</v>
      </c>
      <c r="C32" s="37">
        <v>3</v>
      </c>
      <c r="D32" s="54"/>
      <c r="E32" s="54"/>
      <c r="F32" s="65"/>
      <c r="G32" s="65"/>
      <c r="H32" s="65"/>
      <c r="I32" s="43"/>
    </row>
    <row r="33" spans="1:9" s="21" customFormat="1" ht="23.25" hidden="1" customHeight="1" x14ac:dyDescent="0.45">
      <c r="A33" s="35" t="s">
        <v>171</v>
      </c>
      <c r="B33" s="35" t="s">
        <v>130</v>
      </c>
      <c r="C33" s="37">
        <v>3</v>
      </c>
      <c r="D33" s="54"/>
      <c r="E33" s="54"/>
      <c r="F33" s="65"/>
      <c r="G33" s="65"/>
      <c r="H33" s="65"/>
      <c r="I33" s="43"/>
    </row>
    <row r="34" spans="1:9" s="21" customFormat="1" ht="15.2" customHeight="1" x14ac:dyDescent="0.45">
      <c r="A34" s="35"/>
      <c r="B34" s="35"/>
      <c r="C34" s="37"/>
      <c r="D34" s="55"/>
      <c r="E34" s="55"/>
      <c r="F34" s="56"/>
      <c r="G34" s="56"/>
      <c r="H34" s="57"/>
      <c r="I34" s="43"/>
    </row>
    <row r="35" spans="1:9" ht="23.25" customHeight="1" x14ac:dyDescent="0.45">
      <c r="A35" s="128" t="s">
        <v>52</v>
      </c>
      <c r="B35" s="128"/>
      <c r="C35" s="128"/>
      <c r="D35" s="128"/>
      <c r="E35" s="128"/>
      <c r="F35" s="128"/>
      <c r="G35" s="128"/>
      <c r="H35" s="128"/>
    </row>
    <row r="36" spans="1:9" ht="9.9499999999999993" customHeight="1" x14ac:dyDescent="0.45">
      <c r="A36" s="44"/>
      <c r="B36" s="44"/>
      <c r="C36" s="44"/>
      <c r="D36" s="44"/>
      <c r="E36" s="44"/>
      <c r="F36" s="44"/>
      <c r="G36" s="44"/>
      <c r="H36" s="44"/>
    </row>
    <row r="37" spans="1:9" ht="35.25" customHeight="1" x14ac:dyDescent="0.4">
      <c r="A37" s="127" t="s">
        <v>47</v>
      </c>
      <c r="B37" s="127"/>
      <c r="C37" s="127"/>
      <c r="D37" s="127"/>
      <c r="E37" s="127"/>
      <c r="F37" s="127"/>
      <c r="G37" s="127"/>
      <c r="H37" s="127"/>
    </row>
    <row r="38" spans="1:9" ht="15.2" customHeight="1" x14ac:dyDescent="0.5">
      <c r="A38" s="8"/>
    </row>
    <row r="39" spans="1:9" ht="18" customHeight="1" x14ac:dyDescent="0.4">
      <c r="A39" s="35" t="s">
        <v>96</v>
      </c>
      <c r="B39" s="136"/>
      <c r="C39" s="136"/>
      <c r="D39" s="136"/>
      <c r="E39" s="136"/>
      <c r="F39" s="136"/>
      <c r="G39" s="136"/>
      <c r="H39" s="136"/>
      <c r="I39" s="13" t="b">
        <f>ISBLANK(VLOOKUP(F23,'SO2'!A3:C28,3))</f>
        <v>1</v>
      </c>
    </row>
    <row r="40" spans="1:9" ht="30.2" customHeight="1" x14ac:dyDescent="0.4">
      <c r="A40" s="38" t="str">
        <f>IF(F23=H23,"bitte eingeben:",IF(I39,"","Art der Modifikation:"))</f>
        <v/>
      </c>
      <c r="B40" s="138"/>
      <c r="C40" s="138"/>
      <c r="D40" s="138"/>
      <c r="E40" s="138"/>
      <c r="F40" s="138"/>
      <c r="G40" s="138"/>
      <c r="H40" s="138"/>
      <c r="I40" s="13"/>
    </row>
    <row r="41" spans="1:9" ht="18" customHeight="1" x14ac:dyDescent="0.4">
      <c r="A41" s="35" t="s">
        <v>97</v>
      </c>
      <c r="B41" s="136"/>
      <c r="C41" s="136"/>
      <c r="D41" s="136"/>
      <c r="E41" s="136"/>
      <c r="F41" s="136"/>
      <c r="G41" s="136"/>
      <c r="H41" s="136"/>
      <c r="I41" s="13" t="b">
        <f>ISBLANK(VLOOKUP(F24,'SO2'!A3:C28,3))</f>
        <v>1</v>
      </c>
    </row>
    <row r="42" spans="1:9" ht="30.2" customHeight="1" x14ac:dyDescent="0.4">
      <c r="A42" s="38" t="str">
        <f>IF(F24=H24,"bitte eingeben:",IF(I41,"","Art der Modifikation:"))</f>
        <v/>
      </c>
      <c r="B42" s="137"/>
      <c r="C42" s="137"/>
      <c r="D42" s="137"/>
      <c r="E42" s="137"/>
      <c r="F42" s="137"/>
      <c r="G42" s="137"/>
      <c r="H42" s="137"/>
      <c r="I42" s="13"/>
    </row>
    <row r="43" spans="1:9" ht="18" hidden="1" customHeight="1" x14ac:dyDescent="0.4">
      <c r="A43" s="35" t="s">
        <v>162</v>
      </c>
      <c r="B43" s="140"/>
      <c r="C43" s="140"/>
      <c r="D43" s="140"/>
      <c r="E43" s="140"/>
      <c r="F43" s="140"/>
      <c r="G43" s="140"/>
      <c r="H43" s="140"/>
      <c r="I43" s="13" t="b">
        <f>ISBLANK(VLOOKUP(F25,'SO2'!A3:C28,3))</f>
        <v>1</v>
      </c>
    </row>
    <row r="44" spans="1:9" ht="30.2" hidden="1" customHeight="1" x14ac:dyDescent="0.4">
      <c r="A44" s="38" t="str">
        <f>IF(F25=H25,"bitte eingeben:",IF(I43,"","Art der Modifikation:"))</f>
        <v/>
      </c>
      <c r="B44" s="137"/>
      <c r="C44" s="137"/>
      <c r="D44" s="137"/>
      <c r="E44" s="137"/>
      <c r="F44" s="137"/>
      <c r="G44" s="137"/>
      <c r="H44" s="137"/>
      <c r="I44" s="13"/>
    </row>
    <row r="45" spans="1:9" ht="18" customHeight="1" x14ac:dyDescent="0.4">
      <c r="A45" s="35" t="s">
        <v>84</v>
      </c>
      <c r="B45" s="135">
        <f>Lagerung!B1</f>
        <v>7</v>
      </c>
      <c r="C45" s="135"/>
      <c r="D45" s="135"/>
      <c r="E45" s="135"/>
      <c r="F45" s="135"/>
      <c r="G45" s="135"/>
      <c r="H45" s="135"/>
      <c r="I45" s="13">
        <f>Lagerung!C1</f>
        <v>6</v>
      </c>
    </row>
    <row r="46" spans="1:9" ht="30.2" customHeight="1" x14ac:dyDescent="0.4">
      <c r="A46" s="58" t="str">
        <f>IF(B45=I45,"bitte eingeben:","")</f>
        <v/>
      </c>
      <c r="B46" s="134"/>
      <c r="C46" s="134"/>
      <c r="D46" s="134"/>
      <c r="E46" s="134"/>
      <c r="F46" s="134"/>
      <c r="G46" s="134"/>
      <c r="H46" s="134"/>
      <c r="I46" s="13"/>
    </row>
    <row r="47" spans="1:9" ht="18" customHeight="1" x14ac:dyDescent="0.4">
      <c r="A47" s="35" t="s">
        <v>89</v>
      </c>
      <c r="B47" s="135">
        <f>Lagerung!D1</f>
        <v>7</v>
      </c>
      <c r="C47" s="135"/>
      <c r="D47" s="135"/>
      <c r="E47" s="135"/>
      <c r="F47" s="135"/>
      <c r="G47" s="135"/>
      <c r="H47" s="135"/>
      <c r="I47" s="13">
        <f>Lagerung!C1</f>
        <v>6</v>
      </c>
    </row>
    <row r="48" spans="1:9" ht="30.2" customHeight="1" x14ac:dyDescent="0.4">
      <c r="A48" s="58" t="str">
        <f>IF(B47=I47,"bitte eingeben:","")</f>
        <v/>
      </c>
      <c r="B48" s="134"/>
      <c r="C48" s="134"/>
      <c r="D48" s="134"/>
      <c r="E48" s="134"/>
      <c r="F48" s="134"/>
      <c r="G48" s="134"/>
      <c r="H48" s="134"/>
      <c r="I48" s="13"/>
    </row>
    <row r="49" spans="1:9" s="12" customFormat="1" ht="18" customHeight="1" x14ac:dyDescent="0.4">
      <c r="A49" s="71" t="s">
        <v>128</v>
      </c>
      <c r="B49" s="124"/>
      <c r="C49" s="124"/>
      <c r="D49" s="124"/>
      <c r="E49" s="124"/>
      <c r="F49" s="124"/>
      <c r="G49" s="124"/>
      <c r="H49" s="124"/>
      <c r="I49" s="72"/>
    </row>
    <row r="50" spans="1:9" ht="30.2" customHeight="1" x14ac:dyDescent="0.4">
      <c r="A50" s="70" t="s">
        <v>129</v>
      </c>
      <c r="B50" s="125"/>
      <c r="C50" s="125"/>
      <c r="D50" s="125"/>
      <c r="E50" s="125"/>
      <c r="F50" s="125"/>
      <c r="G50" s="125"/>
      <c r="H50" s="125"/>
    </row>
  </sheetData>
  <sheetProtection algorithmName="SHA-512" hashValue="h/zsnD2diLCdAMv6jghkpYqrJPaP28hEVkpdjPXhMbGOBfJLzpIsMH1UEacErswPkFwi7sEq5jryWZPb6ZbsxQ==" saltValue="Zm6ipZdtalQY5rf7Y14/lw==" spinCount="100000" sheet="1" objects="1" scenarios="1"/>
  <mergeCells count="27">
    <mergeCell ref="B45:H45"/>
    <mergeCell ref="B47:H47"/>
    <mergeCell ref="B41:H41"/>
    <mergeCell ref="A13:H13"/>
    <mergeCell ref="B42:H42"/>
    <mergeCell ref="B39:H39"/>
    <mergeCell ref="B40:H40"/>
    <mergeCell ref="B46:H46"/>
    <mergeCell ref="A15:H15"/>
    <mergeCell ref="B44:H44"/>
    <mergeCell ref="B43:H43"/>
    <mergeCell ref="B49:H49"/>
    <mergeCell ref="B50:H50"/>
    <mergeCell ref="E3:F3"/>
    <mergeCell ref="A7:H7"/>
    <mergeCell ref="A8:H8"/>
    <mergeCell ref="A9:H9"/>
    <mergeCell ref="A37:H37"/>
    <mergeCell ref="A35:H35"/>
    <mergeCell ref="A18:G18"/>
    <mergeCell ref="G21:H21"/>
    <mergeCell ref="A10:H10"/>
    <mergeCell ref="A12:H12"/>
    <mergeCell ref="A27:B27"/>
    <mergeCell ref="A14:H14"/>
    <mergeCell ref="A11:H11"/>
    <mergeCell ref="B48:H48"/>
  </mergeCells>
  <phoneticPr fontId="0" type="noConversion"/>
  <conditionalFormatting sqref="B40:H40">
    <cfRule type="expression" dxfId="11" priority="7" stopIfTrue="1">
      <formula>OR($F$23-$H$23=0,NOT(I39))</formula>
    </cfRule>
  </conditionalFormatting>
  <conditionalFormatting sqref="B42:H42">
    <cfRule type="expression" dxfId="10" priority="9" stopIfTrue="1">
      <formula>OR($F$24=H24,NOT(I41))</formula>
    </cfRule>
  </conditionalFormatting>
  <conditionalFormatting sqref="B44:H44">
    <cfRule type="expression" dxfId="9" priority="1" stopIfTrue="1">
      <formula>OR($F$25=$H$25,NOT(I43))</formula>
    </cfRule>
  </conditionalFormatting>
  <conditionalFormatting sqref="B46:H46">
    <cfRule type="expression" dxfId="8" priority="12" stopIfTrue="1">
      <formula>$B$45-$I$45=0</formula>
    </cfRule>
  </conditionalFormatting>
  <conditionalFormatting sqref="B48:H48">
    <cfRule type="expression" dxfId="7" priority="13" stopIfTrue="1">
      <formula>$B$47-$I$47=0</formula>
    </cfRule>
  </conditionalFormatting>
  <conditionalFormatting sqref="F23:F26 F28:F34">
    <cfRule type="expression" dxfId="6" priority="10" stopIfTrue="1">
      <formula>$F23-$H23=1</formula>
    </cfRule>
  </conditionalFormatting>
  <conditionalFormatting sqref="G21:G22">
    <cfRule type="expression" dxfId="5" priority="8" stopIfTrue="1">
      <formula>SUM($G$23:$G$31)-16=0</formula>
    </cfRule>
  </conditionalFormatting>
  <conditionalFormatting sqref="G24:G26 G28:H33 G34">
    <cfRule type="expression" dxfId="4" priority="11" stopIfTrue="1">
      <formula>$G$24-$I$24=1</formula>
    </cfRule>
  </conditionalFormatting>
  <conditionalFormatting sqref="H23:H26 H34">
    <cfRule type="cellIs" dxfId="3" priority="5" stopIfTrue="1" operator="equal">
      <formula>6</formula>
    </cfRule>
  </conditionalFormatting>
  <conditionalFormatting sqref="I23:I34">
    <cfRule type="cellIs" dxfId="2" priority="6" stopIfTrue="1" operator="equal">
      <formula>11</formula>
    </cfRule>
  </conditionalFormatting>
  <hyperlinks>
    <hyperlink ref="B4" r:id="rId1" xr:uid="{00000000-0004-0000-0800-000000000000}"/>
  </hyperlinks>
  <pageMargins left="0.59055118110236227" right="0.59055118110236227" top="0.78740157480314965" bottom="0.39370078740157483" header="0.31496062992125984" footer="0.23622047244094491"/>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2" manualBreakCount="2">
    <brk id="18" max="7" man="1"/>
    <brk id="34" max="7" man="1"/>
  </rowBreaks>
  <drawing r:id="rId3"/>
  <legacyDrawing r:id="rId4"/>
  <mc:AlternateContent xmlns:mc="http://schemas.openxmlformats.org/markup-compatibility/2006">
    <mc:Choice Requires="x14">
      <controls>
        <mc:AlternateContent xmlns:mc="http://schemas.openxmlformats.org/markup-compatibility/2006">
          <mc:Choice Requires="x14">
            <control shapeId="2095" r:id="rId5" name="Drop Down 47">
              <controlPr locked="0" defaultSize="0" autoLine="0" autoPict="0">
                <anchor moveWithCells="1">
                  <from>
                    <xdr:col>1</xdr:col>
                    <xdr:colOff>28575</xdr:colOff>
                    <xdr:row>38</xdr:row>
                    <xdr:rowOff>9525</xdr:rowOff>
                  </from>
                  <to>
                    <xdr:col>7</xdr:col>
                    <xdr:colOff>538163</xdr:colOff>
                    <xdr:row>39</xdr:row>
                    <xdr:rowOff>0</xdr:rowOff>
                  </to>
                </anchor>
              </controlPr>
            </control>
          </mc:Choice>
        </mc:AlternateContent>
        <mc:AlternateContent xmlns:mc="http://schemas.openxmlformats.org/markup-compatibility/2006">
          <mc:Choice Requires="x14">
            <control shapeId="2140" r:id="rId6" name="Drop Down 92">
              <controlPr locked="0" defaultSize="0" autoLine="0" autoPict="0">
                <anchor moveWithCells="1">
                  <from>
                    <xdr:col>6</xdr:col>
                    <xdr:colOff>28575</xdr:colOff>
                    <xdr:row>16</xdr:row>
                    <xdr:rowOff>85725</xdr:rowOff>
                  </from>
                  <to>
                    <xdr:col>7</xdr:col>
                    <xdr:colOff>0</xdr:colOff>
                    <xdr:row>16</xdr:row>
                    <xdr:rowOff>361950</xdr:rowOff>
                  </to>
                </anchor>
              </controlPr>
            </control>
          </mc:Choice>
        </mc:AlternateContent>
        <mc:AlternateContent xmlns:mc="http://schemas.openxmlformats.org/markup-compatibility/2006">
          <mc:Choice Requires="x14">
            <control shapeId="2142" r:id="rId7" name="Drop Down 94">
              <controlPr locked="0" defaultSize="0" autoLine="0" autoPict="0">
                <anchor moveWithCells="1">
                  <from>
                    <xdr:col>1</xdr:col>
                    <xdr:colOff>28575</xdr:colOff>
                    <xdr:row>44</xdr:row>
                    <xdr:rowOff>9525</xdr:rowOff>
                  </from>
                  <to>
                    <xdr:col>7</xdr:col>
                    <xdr:colOff>538163</xdr:colOff>
                    <xdr:row>45</xdr:row>
                    <xdr:rowOff>0</xdr:rowOff>
                  </to>
                </anchor>
              </controlPr>
            </control>
          </mc:Choice>
        </mc:AlternateContent>
        <mc:AlternateContent xmlns:mc="http://schemas.openxmlformats.org/markup-compatibility/2006">
          <mc:Choice Requires="x14">
            <control shapeId="2144" r:id="rId8" name="Drop Down 96">
              <controlPr locked="0" defaultSize="0" autoLine="0" autoPict="0">
                <anchor moveWithCells="1">
                  <from>
                    <xdr:col>1</xdr:col>
                    <xdr:colOff>28575</xdr:colOff>
                    <xdr:row>46</xdr:row>
                    <xdr:rowOff>9525</xdr:rowOff>
                  </from>
                  <to>
                    <xdr:col>7</xdr:col>
                    <xdr:colOff>538163</xdr:colOff>
                    <xdr:row>47</xdr:row>
                    <xdr:rowOff>0</xdr:rowOff>
                  </to>
                </anchor>
              </controlPr>
            </control>
          </mc:Choice>
        </mc:AlternateContent>
        <mc:AlternateContent xmlns:mc="http://schemas.openxmlformats.org/markup-compatibility/2006">
          <mc:Choice Requires="x14">
            <control shapeId="2098" r:id="rId9" name="Drop Down 50">
              <controlPr locked="0" defaultSize="0" autoLine="0" autoPict="0">
                <anchor moveWithCells="1">
                  <from>
                    <xdr:col>1</xdr:col>
                    <xdr:colOff>28575</xdr:colOff>
                    <xdr:row>40</xdr:row>
                    <xdr:rowOff>9525</xdr:rowOff>
                  </from>
                  <to>
                    <xdr:col>7</xdr:col>
                    <xdr:colOff>538163</xdr:colOff>
                    <xdr:row>41</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9">
    <pageSetUpPr fitToPage="1"/>
  </sheetPr>
  <dimension ref="A1:H38"/>
  <sheetViews>
    <sheetView workbookViewId="0">
      <selection activeCell="A2" sqref="A2:G2"/>
    </sheetView>
  </sheetViews>
  <sheetFormatPr baseColWidth="10" defaultColWidth="11.42578125" defaultRowHeight="15.4" x14ac:dyDescent="0.45"/>
  <cols>
    <col min="1" max="7" width="12.5" style="1" customWidth="1"/>
    <col min="8" max="16384" width="11.42578125" style="1"/>
  </cols>
  <sheetData>
    <row r="1" spans="1:8" x14ac:dyDescent="0.45">
      <c r="A1" s="1" t="s">
        <v>14</v>
      </c>
      <c r="H1" s="73">
        <f>COUNTA(A2:G38)</f>
        <v>0</v>
      </c>
    </row>
    <row r="2" spans="1:8" x14ac:dyDescent="0.45">
      <c r="A2" s="141"/>
      <c r="B2" s="141"/>
      <c r="C2" s="141"/>
      <c r="D2" s="141"/>
      <c r="E2" s="141"/>
      <c r="F2" s="141"/>
      <c r="G2" s="141"/>
    </row>
    <row r="3" spans="1:8" x14ac:dyDescent="0.45">
      <c r="A3" s="141"/>
      <c r="B3" s="141"/>
      <c r="C3" s="141"/>
      <c r="D3" s="141"/>
      <c r="E3" s="141"/>
      <c r="F3" s="141"/>
      <c r="G3" s="141"/>
    </row>
    <row r="4" spans="1:8" x14ac:dyDescent="0.45">
      <c r="A4" s="141"/>
      <c r="B4" s="141"/>
      <c r="C4" s="141"/>
      <c r="D4" s="141"/>
      <c r="E4" s="141"/>
      <c r="F4" s="141"/>
      <c r="G4" s="141"/>
    </row>
    <row r="5" spans="1:8" x14ac:dyDescent="0.45">
      <c r="A5" s="141"/>
      <c r="B5" s="141"/>
      <c r="C5" s="141"/>
      <c r="D5" s="141"/>
      <c r="E5" s="141"/>
      <c r="F5" s="141"/>
      <c r="G5" s="141"/>
    </row>
    <row r="6" spans="1:8" x14ac:dyDescent="0.45">
      <c r="A6" s="141"/>
      <c r="B6" s="141"/>
      <c r="C6" s="141"/>
      <c r="D6" s="141"/>
      <c r="E6" s="141"/>
      <c r="F6" s="141"/>
      <c r="G6" s="141"/>
    </row>
    <row r="7" spans="1:8" x14ac:dyDescent="0.45">
      <c r="A7" s="141"/>
      <c r="B7" s="141"/>
      <c r="C7" s="141"/>
      <c r="D7" s="141"/>
      <c r="E7" s="141"/>
      <c r="F7" s="141"/>
      <c r="G7" s="141"/>
    </row>
    <row r="8" spans="1:8" x14ac:dyDescent="0.45">
      <c r="A8" s="141"/>
      <c r="B8" s="141"/>
      <c r="C8" s="141"/>
      <c r="D8" s="141"/>
      <c r="E8" s="141"/>
      <c r="F8" s="141"/>
      <c r="G8" s="141"/>
    </row>
    <row r="9" spans="1:8" x14ac:dyDescent="0.45">
      <c r="A9" s="141"/>
      <c r="B9" s="141"/>
      <c r="C9" s="141"/>
      <c r="D9" s="141"/>
      <c r="E9" s="141"/>
      <c r="F9" s="141"/>
      <c r="G9" s="141"/>
    </row>
    <row r="10" spans="1:8" x14ac:dyDescent="0.45">
      <c r="A10" s="141"/>
      <c r="B10" s="141"/>
      <c r="C10" s="141"/>
      <c r="D10" s="141"/>
      <c r="E10" s="141"/>
      <c r="F10" s="141"/>
      <c r="G10" s="141"/>
    </row>
    <row r="11" spans="1:8" x14ac:dyDescent="0.45">
      <c r="A11" s="141"/>
      <c r="B11" s="141"/>
      <c r="C11" s="141"/>
      <c r="D11" s="141"/>
      <c r="E11" s="141"/>
      <c r="F11" s="141"/>
      <c r="G11" s="141"/>
    </row>
    <row r="12" spans="1:8" x14ac:dyDescent="0.45">
      <c r="A12" s="141"/>
      <c r="B12" s="141"/>
      <c r="C12" s="141"/>
      <c r="D12" s="141"/>
      <c r="E12" s="141"/>
      <c r="F12" s="141"/>
      <c r="G12" s="141"/>
    </row>
    <row r="13" spans="1:8" x14ac:dyDescent="0.45">
      <c r="A13" s="141"/>
      <c r="B13" s="141"/>
      <c r="C13" s="141"/>
      <c r="D13" s="141"/>
      <c r="E13" s="141"/>
      <c r="F13" s="141"/>
      <c r="G13" s="141"/>
    </row>
    <row r="14" spans="1:8" x14ac:dyDescent="0.45">
      <c r="A14" s="141"/>
      <c r="B14" s="141"/>
      <c r="C14" s="141"/>
      <c r="D14" s="141"/>
      <c r="E14" s="141"/>
      <c r="F14" s="141"/>
      <c r="G14" s="141"/>
    </row>
    <row r="15" spans="1:8" x14ac:dyDescent="0.45">
      <c r="A15" s="141"/>
      <c r="B15" s="141"/>
      <c r="C15" s="141"/>
      <c r="D15" s="141"/>
      <c r="E15" s="141"/>
      <c r="F15" s="141"/>
      <c r="G15" s="141"/>
    </row>
    <row r="16" spans="1:8" x14ac:dyDescent="0.45">
      <c r="A16" s="141"/>
      <c r="B16" s="141"/>
      <c r="C16" s="141"/>
      <c r="D16" s="141"/>
      <c r="E16" s="141"/>
      <c r="F16" s="141"/>
      <c r="G16" s="141"/>
    </row>
    <row r="17" spans="1:7" x14ac:dyDescent="0.45">
      <c r="A17" s="141"/>
      <c r="B17" s="141"/>
      <c r="C17" s="141"/>
      <c r="D17" s="141"/>
      <c r="E17" s="141"/>
      <c r="F17" s="141"/>
      <c r="G17" s="141"/>
    </row>
    <row r="18" spans="1:7" x14ac:dyDescent="0.45">
      <c r="A18" s="141"/>
      <c r="B18" s="141"/>
      <c r="C18" s="141"/>
      <c r="D18" s="141"/>
      <c r="E18" s="141"/>
      <c r="F18" s="141"/>
      <c r="G18" s="141"/>
    </row>
    <row r="19" spans="1:7" x14ac:dyDescent="0.45">
      <c r="A19" s="141"/>
      <c r="B19" s="141"/>
      <c r="C19" s="141"/>
      <c r="D19" s="141"/>
      <c r="E19" s="141"/>
      <c r="F19" s="141"/>
      <c r="G19" s="141"/>
    </row>
    <row r="20" spans="1:7" x14ac:dyDescent="0.45">
      <c r="A20" s="141"/>
      <c r="B20" s="141"/>
      <c r="C20" s="141"/>
      <c r="D20" s="141"/>
      <c r="E20" s="141"/>
      <c r="F20" s="141"/>
      <c r="G20" s="141"/>
    </row>
    <row r="21" spans="1:7" x14ac:dyDescent="0.45">
      <c r="A21" s="141"/>
      <c r="B21" s="141"/>
      <c r="C21" s="141"/>
      <c r="D21" s="141"/>
      <c r="E21" s="141"/>
      <c r="F21" s="141"/>
      <c r="G21" s="141"/>
    </row>
    <row r="22" spans="1:7" x14ac:dyDescent="0.45">
      <c r="A22" s="141"/>
      <c r="B22" s="141"/>
      <c r="C22" s="141"/>
      <c r="D22" s="141"/>
      <c r="E22" s="141"/>
      <c r="F22" s="141"/>
      <c r="G22" s="141"/>
    </row>
    <row r="23" spans="1:7" x14ac:dyDescent="0.45">
      <c r="A23" s="141"/>
      <c r="B23" s="141"/>
      <c r="C23" s="141"/>
      <c r="D23" s="141"/>
      <c r="E23" s="141"/>
      <c r="F23" s="141"/>
      <c r="G23" s="141"/>
    </row>
    <row r="24" spans="1:7" x14ac:dyDescent="0.45">
      <c r="A24" s="141"/>
      <c r="B24" s="141"/>
      <c r="C24" s="141"/>
      <c r="D24" s="141"/>
      <c r="E24" s="141"/>
      <c r="F24" s="141"/>
      <c r="G24" s="141"/>
    </row>
    <row r="25" spans="1:7" x14ac:dyDescent="0.45">
      <c r="A25" s="141"/>
      <c r="B25" s="141"/>
      <c r="C25" s="141"/>
      <c r="D25" s="141"/>
      <c r="E25" s="141"/>
      <c r="F25" s="141"/>
      <c r="G25" s="141"/>
    </row>
    <row r="26" spans="1:7" x14ac:dyDescent="0.45">
      <c r="A26" s="141"/>
      <c r="B26" s="141"/>
      <c r="C26" s="141"/>
      <c r="D26" s="141"/>
      <c r="E26" s="141"/>
      <c r="F26" s="141"/>
      <c r="G26" s="141"/>
    </row>
    <row r="27" spans="1:7" x14ac:dyDescent="0.45">
      <c r="A27" s="141"/>
      <c r="B27" s="141"/>
      <c r="C27" s="141"/>
      <c r="D27" s="141"/>
      <c r="E27" s="141"/>
      <c r="F27" s="141"/>
      <c r="G27" s="141"/>
    </row>
    <row r="28" spans="1:7" x14ac:dyDescent="0.45">
      <c r="A28" s="141"/>
      <c r="B28" s="141"/>
      <c r="C28" s="141"/>
      <c r="D28" s="141"/>
      <c r="E28" s="141"/>
      <c r="F28" s="141"/>
      <c r="G28" s="141"/>
    </row>
    <row r="29" spans="1:7" x14ac:dyDescent="0.45">
      <c r="A29" s="141"/>
      <c r="B29" s="141"/>
      <c r="C29" s="141"/>
      <c r="D29" s="141"/>
      <c r="E29" s="141"/>
      <c r="F29" s="141"/>
      <c r="G29" s="141"/>
    </row>
    <row r="30" spans="1:7" x14ac:dyDescent="0.45">
      <c r="A30" s="141"/>
      <c r="B30" s="141"/>
      <c r="C30" s="141"/>
      <c r="D30" s="141"/>
      <c r="E30" s="141"/>
      <c r="F30" s="141"/>
      <c r="G30" s="141"/>
    </row>
    <row r="31" spans="1:7" x14ac:dyDescent="0.45">
      <c r="A31" s="141"/>
      <c r="B31" s="141"/>
      <c r="C31" s="141"/>
      <c r="D31" s="141"/>
      <c r="E31" s="141"/>
      <c r="F31" s="141"/>
      <c r="G31" s="141"/>
    </row>
    <row r="32" spans="1:7" x14ac:dyDescent="0.45">
      <c r="A32" s="141"/>
      <c r="B32" s="141"/>
      <c r="C32" s="141"/>
      <c r="D32" s="141"/>
      <c r="E32" s="141"/>
      <c r="F32" s="141"/>
      <c r="G32" s="141"/>
    </row>
    <row r="33" spans="1:7" x14ac:dyDescent="0.45">
      <c r="A33" s="141"/>
      <c r="B33" s="141"/>
      <c r="C33" s="141"/>
      <c r="D33" s="141"/>
      <c r="E33" s="141"/>
      <c r="F33" s="141"/>
      <c r="G33" s="141"/>
    </row>
    <row r="34" spans="1:7" x14ac:dyDescent="0.45">
      <c r="A34" s="141"/>
      <c r="B34" s="141"/>
      <c r="C34" s="141"/>
      <c r="D34" s="141"/>
      <c r="E34" s="141"/>
      <c r="F34" s="141"/>
      <c r="G34" s="141"/>
    </row>
    <row r="35" spans="1:7" x14ac:dyDescent="0.45">
      <c r="A35" s="141"/>
      <c r="B35" s="141"/>
      <c r="C35" s="141"/>
      <c r="D35" s="141"/>
      <c r="E35" s="141"/>
      <c r="F35" s="141"/>
      <c r="G35" s="141"/>
    </row>
    <row r="36" spans="1:7" x14ac:dyDescent="0.45">
      <c r="A36" s="141"/>
      <c r="B36" s="141"/>
      <c r="C36" s="141"/>
      <c r="D36" s="141"/>
      <c r="E36" s="141"/>
      <c r="F36" s="141"/>
      <c r="G36" s="141"/>
    </row>
    <row r="37" spans="1:7" x14ac:dyDescent="0.45">
      <c r="A37" s="141"/>
      <c r="B37" s="141"/>
      <c r="C37" s="141"/>
      <c r="D37" s="141"/>
      <c r="E37" s="141"/>
      <c r="F37" s="141"/>
      <c r="G37" s="141"/>
    </row>
    <row r="38" spans="1:7" x14ac:dyDescent="0.45">
      <c r="A38" s="141"/>
      <c r="B38" s="141"/>
      <c r="C38" s="141"/>
      <c r="D38" s="141"/>
      <c r="E38" s="141"/>
      <c r="F38" s="141"/>
      <c r="G38" s="141"/>
    </row>
  </sheetData>
  <sheetProtection algorithmName="SHA-512" hashValue="454NCDchXD/Gb46XCvUEsa7tM36u7euAYFvxAJcZnBNiN5YeAa2GkwigedrbWrTE8O1J3A+3jtXfckLl5UYm4w==" saltValue="roAWAV8sOJTE0wdn3/WYzA==" spinCount="100000" sheet="1" objects="1" scenarios="1"/>
  <mergeCells count="37">
    <mergeCell ref="A2:G2"/>
    <mergeCell ref="A3:G3"/>
    <mergeCell ref="A4:G4"/>
    <mergeCell ref="A5:G5"/>
    <mergeCell ref="A10:G10"/>
    <mergeCell ref="A11:G11"/>
    <mergeCell ref="A12:G12"/>
    <mergeCell ref="A13:G13"/>
    <mergeCell ref="A6:G6"/>
    <mergeCell ref="A7:G7"/>
    <mergeCell ref="A8:G8"/>
    <mergeCell ref="A9:G9"/>
    <mergeCell ref="A18:G18"/>
    <mergeCell ref="A19:G19"/>
    <mergeCell ref="A20:G20"/>
    <mergeCell ref="A21:G21"/>
    <mergeCell ref="A14:G14"/>
    <mergeCell ref="A15:G15"/>
    <mergeCell ref="A16:G16"/>
    <mergeCell ref="A17:G17"/>
    <mergeCell ref="A26:G26"/>
    <mergeCell ref="A27:G27"/>
    <mergeCell ref="A28:G28"/>
    <mergeCell ref="A29:G29"/>
    <mergeCell ref="A22:G22"/>
    <mergeCell ref="A23:G23"/>
    <mergeCell ref="A24:G24"/>
    <mergeCell ref="A25:G25"/>
    <mergeCell ref="A30:G30"/>
    <mergeCell ref="A31:G31"/>
    <mergeCell ref="A32:G32"/>
    <mergeCell ref="A33:G33"/>
    <mergeCell ref="A38:G38"/>
    <mergeCell ref="A34:G34"/>
    <mergeCell ref="A35:G35"/>
    <mergeCell ref="A36:G36"/>
    <mergeCell ref="A37:G37"/>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5</vt:i4>
      </vt:variant>
    </vt:vector>
  </HeadingPairs>
  <TitlesOfParts>
    <vt:vector size="16" baseType="lpstr">
      <vt:lpstr>Auswertung</vt:lpstr>
      <vt:lpstr>Datenübernahme</vt:lpstr>
      <vt:lpstr>Signifikanz</vt:lpstr>
      <vt:lpstr>Ausfüllhinweise</vt:lpstr>
      <vt:lpstr>Kurzanleitung</vt:lpstr>
      <vt:lpstr>Kontakt</vt:lpstr>
      <vt:lpstr>Teilnehmerdaten</vt:lpstr>
      <vt:lpstr>Ergebnisse</vt:lpstr>
      <vt:lpstr>Mitteilungen</vt:lpstr>
      <vt:lpstr>SO2</vt:lpstr>
      <vt:lpstr>Lagerung</vt:lpstr>
      <vt:lpstr>Auswertung!_ftn1</vt:lpstr>
      <vt:lpstr>Datenübernahme!Druckbereich</vt:lpstr>
      <vt:lpstr>Ergebnisse!Druckbereich</vt:lpstr>
      <vt:lpstr>Signifikanz!Druckbereich</vt:lpstr>
      <vt:lpstr>Ausfüllhinweise!OLE_LINK1</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Ute Lippold</cp:lastModifiedBy>
  <cp:lastPrinted>2025-02-21T19:20:31Z</cp:lastPrinted>
  <dcterms:created xsi:type="dcterms:W3CDTF">2005-02-14T18:41:01Z</dcterms:created>
  <dcterms:modified xsi:type="dcterms:W3CDTF">2025-02-22T19:27:42Z</dcterms:modified>
</cp:coreProperties>
</file>