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DieseArbeitsmappe"/>
  <mc:AlternateContent xmlns:mc="http://schemas.openxmlformats.org/markup-compatibility/2006">
    <mc:Choice Requires="x15">
      <x15ac:absPath xmlns:x15ac="http://schemas.microsoft.com/office/spreadsheetml/2010/11/ac" url="C:\Daten\internet\html\xls\2025\"/>
    </mc:Choice>
  </mc:AlternateContent>
  <xr:revisionPtr revIDLastSave="0" documentId="8_{F8BF47A2-09A3-41B5-B0C4-C10CBB05BA11}" xr6:coauthVersionLast="47" xr6:coauthVersionMax="47" xr10:uidLastSave="{00000000-0000-0000-0000-000000000000}"/>
  <workbookProtection workbookAlgorithmName="SHA-512" workbookHashValue="vLdBuIGNBOspI0Ffl9aSE8oy11oGGxp8vtbfUoce/H8G0tRL5ckoUy30jIywEjQAoEO4pcCbrJ5GyGEhf0qtPg==" workbookSaltValue="s+PkIcBwba3mL0Xiw2utvg==" workbookSpinCount="100000" lockStructure="1"/>
  <bookViews>
    <workbookView xWindow="-98" yWindow="-98" windowWidth="28996" windowHeight="15675" activeTab="7" xr2:uid="{00000000-000D-0000-FFFF-FFFF00000000}"/>
  </bookViews>
  <sheets>
    <sheet name="Significance" sheetId="75" r:id="rId1"/>
    <sheet name="Reporting" sheetId="76" r:id="rId2"/>
    <sheet name="Auswertung" sheetId="78" r:id="rId3"/>
    <sheet name="Datenübernahme" sheetId="79" r:id="rId4"/>
    <sheet name="Signifikanz" sheetId="80" r:id="rId5"/>
    <sheet name="Ausfüllhinweise" sheetId="81" r:id="rId6"/>
    <sheet name="Kurzanleitung" sheetId="82" r:id="rId7"/>
    <sheet name="Kontakt" sheetId="58" r:id="rId8"/>
    <sheet name="Teilnehmerdaten" sheetId="17" state="hidden" r:id="rId9"/>
    <sheet name="Ergebnisse" sheetId="5" r:id="rId10"/>
    <sheet name="Mitteilungen" sheetId="15" r:id="rId11"/>
    <sheet name="Osmolalität" sheetId="83" state="hidden" r:id="rId12"/>
    <sheet name="BenzoeSorbin" sheetId="61" state="hidden" r:id="rId13"/>
    <sheet name="Sucralose" sheetId="65" state="hidden" r:id="rId14"/>
    <sheet name="pH-Wert" sheetId="42" state="hidden" r:id="rId15"/>
    <sheet name="Taurin" sheetId="43" state="hidden" r:id="rId16"/>
    <sheet name="Coffein" sheetId="44" state="hidden" r:id="rId17"/>
    <sheet name="Inosit" sheetId="45" state="hidden" r:id="rId18"/>
    <sheet name="Glucuronolacton" sheetId="18" state="hidden" r:id="rId19"/>
    <sheet name="Glucuronsaeure" sheetId="63" state="hidden" r:id="rId20"/>
    <sheet name="Acesulfam_K" sheetId="64" state="hidden" r:id="rId21"/>
    <sheet name="Saccharin" sheetId="68" state="hidden" r:id="rId22"/>
    <sheet name="GluFruSac" sheetId="66" state="hidden" r:id="rId23"/>
    <sheet name="Farbstoffe_qual" sheetId="59" state="hidden" r:id="rId24"/>
    <sheet name="Farbstoffe" sheetId="60" state="hidden" r:id="rId25"/>
  </sheets>
  <externalReferences>
    <externalReference r:id="rId26"/>
    <externalReference r:id="rId27"/>
    <externalReference r:id="rId28"/>
    <externalReference r:id="rId29"/>
    <externalReference r:id="rId30"/>
    <externalReference r:id="rId31"/>
  </externalReferences>
  <definedNames>
    <definedName name="_ftn1" localSheetId="2">Auswertung!$A$3</definedName>
    <definedName name="_ftn1" localSheetId="0">Significance!#REF!</definedName>
    <definedName name="_ftn1" localSheetId="4">Signifikanz!#REF!</definedName>
    <definedName name="_ftnref1" localSheetId="2">Auswertung!#REF!</definedName>
    <definedName name="_ftnref1" localSheetId="0">Significance!$A$3</definedName>
    <definedName name="_ftnref1" localSheetId="4">Signifikanz!#REF!</definedName>
    <definedName name="Daten" localSheetId="5">#REF!</definedName>
    <definedName name="Daten" localSheetId="6">#REF!</definedName>
    <definedName name="Daten" localSheetId="21">#REF!</definedName>
    <definedName name="Daten">#REF!</definedName>
    <definedName name="_xlnm.Print_Area" localSheetId="3">Datenübernahme!$A$1:$C$8</definedName>
    <definedName name="_xlnm.Print_Area" localSheetId="4">Signifikanz!$A$1:$C$10</definedName>
    <definedName name="Elemente">[1]Parameter2!$B$3:$B$18</definedName>
    <definedName name="MBlei" localSheetId="5">#REF!</definedName>
    <definedName name="MBlei" localSheetId="6">#REF!</definedName>
    <definedName name="MBlei" localSheetId="21">#REF!</definedName>
    <definedName name="MBlei">#REF!</definedName>
    <definedName name="OLE_LINK1" localSheetId="5">Ausfüllhinweise!$A$20</definedName>
    <definedName name="OLE_LINK1" localSheetId="1">Reporting!$A$14</definedName>
    <definedName name="OLE_LINK2" localSheetId="1">Reporting!$J$7</definedName>
    <definedName name="Parameter2" localSheetId="5">#REF!</definedName>
    <definedName name="Parameter2" localSheetId="12">BenzoeSorbin!$B$18:$B$19</definedName>
    <definedName name="Parameter2" localSheetId="7">#REF!</definedName>
    <definedName name="Parameter2" localSheetId="13">Sucralose!$B$3:$B$11</definedName>
    <definedName name="Parameter2">#REF!</definedName>
    <definedName name="Parameter2alt" localSheetId="5">#REF!</definedName>
    <definedName name="Parameter2alt" localSheetId="6">#REF!</definedName>
    <definedName name="Parameter2alt" localSheetId="21">#REF!</definedName>
    <definedName name="Parameter2alt">#REF!</definedName>
    <definedName name="test" localSheetId="20">[2]Parameter2!$B$3:$B$18</definedName>
    <definedName name="test" localSheetId="5">[2]Parameter2!$B$3:$B$18</definedName>
    <definedName name="test" localSheetId="2">[3]Parameter2!$B$3:$B$18</definedName>
    <definedName name="test" localSheetId="23">[2]Parameter2!$B$3:$B$18</definedName>
    <definedName name="test" localSheetId="7">[4]Parameter2!$B$3:$B$18</definedName>
    <definedName name="test" localSheetId="6">[6]Parameter2!$B$3:$B$18</definedName>
    <definedName name="test" localSheetId="11">[2]Parameter2!$B$3:$B$18</definedName>
    <definedName name="test" localSheetId="1">[1]Parameter2!$B$3:$B$18</definedName>
    <definedName name="test" localSheetId="21">[2]Parameter2!$B$3:$B$18</definedName>
    <definedName name="test" localSheetId="13">Sucralose!$B$3:$B$21</definedName>
    <definedName name="test">[4]Parameter2!$B$3:$B$18</definedName>
    <definedName name="test1" localSheetId="5">[4]Parameter2!$B$3:$B$18</definedName>
    <definedName name="test1" localSheetId="6">[4]Parameter2!$B$3:$B$18</definedName>
    <definedName name="test1">[4]Parameter2!$B$3:$B$18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 i="83" l="1"/>
  <c r="B17" i="17" l="1"/>
  <c r="C17" i="17"/>
  <c r="B18" i="17"/>
  <c r="C18" i="17"/>
  <c r="B19" i="17"/>
  <c r="C19" i="17"/>
  <c r="B20" i="17"/>
  <c r="C20" i="17"/>
  <c r="B21" i="17"/>
  <c r="C21" i="17"/>
  <c r="B22" i="17"/>
  <c r="C22" i="17"/>
  <c r="B23" i="17"/>
  <c r="C23" i="17"/>
  <c r="B24" i="17"/>
  <c r="C24" i="17"/>
  <c r="B25" i="17"/>
  <c r="C25" i="17"/>
  <c r="B26" i="17"/>
  <c r="C26" i="17"/>
  <c r="B27" i="17"/>
  <c r="C27" i="17"/>
  <c r="H34" i="5" l="1"/>
  <c r="F34" i="5"/>
  <c r="I67" i="5" l="1"/>
  <c r="A68" i="5" s="1"/>
  <c r="A14" i="5"/>
  <c r="F33" i="5"/>
  <c r="I65" i="5" s="1"/>
  <c r="H33" i="5"/>
  <c r="H32" i="5"/>
  <c r="F32" i="5"/>
  <c r="I63" i="5" s="1"/>
  <c r="A66" i="5" l="1"/>
  <c r="A64" i="5"/>
  <c r="A13" i="5"/>
  <c r="B11" i="17"/>
  <c r="B10" i="17"/>
  <c r="E5" i="5" l="1"/>
  <c r="E4" i="5"/>
  <c r="F27" i="5"/>
  <c r="I51" i="5" s="1"/>
  <c r="C1" i="68"/>
  <c r="H27" i="5" s="1"/>
  <c r="H26" i="5" l="1"/>
  <c r="F26" i="5"/>
  <c r="I49" i="5" s="1"/>
  <c r="F31" i="5"/>
  <c r="I61" i="5" s="1"/>
  <c r="F30" i="5"/>
  <c r="I59" i="5" s="1"/>
  <c r="F29" i="5"/>
  <c r="I57" i="5" s="1"/>
  <c r="C1" i="66"/>
  <c r="H30" i="5" s="1"/>
  <c r="B4" i="17"/>
  <c r="G28" i="5"/>
  <c r="I55" i="5" s="1"/>
  <c r="F28" i="5"/>
  <c r="I53" i="5" s="1"/>
  <c r="C24" i="65"/>
  <c r="I28" i="5" s="1"/>
  <c r="C1" i="65"/>
  <c r="H28" i="5" s="1"/>
  <c r="C1" i="64"/>
  <c r="F25" i="5"/>
  <c r="I47" i="5" s="1"/>
  <c r="C1" i="63"/>
  <c r="H25" i="5" s="1"/>
  <c r="C1" i="61"/>
  <c r="C1" i="59"/>
  <c r="F20" i="5"/>
  <c r="I37" i="5" s="1"/>
  <c r="F21" i="5"/>
  <c r="I39" i="5" s="1"/>
  <c r="F22" i="5"/>
  <c r="I41" i="5" s="1"/>
  <c r="F23" i="5"/>
  <c r="I43" i="5" s="1"/>
  <c r="F24" i="5"/>
  <c r="I45" i="5" s="1"/>
  <c r="B16" i="58"/>
  <c r="B17" i="58"/>
  <c r="B18" i="58"/>
  <c r="B19" i="58"/>
  <c r="H1" i="15"/>
  <c r="C1" i="42"/>
  <c r="H20" i="5" s="1"/>
  <c r="C1" i="43"/>
  <c r="H21" i="5"/>
  <c r="C1" i="44"/>
  <c r="H22" i="5" s="1"/>
  <c r="C1" i="45"/>
  <c r="H23" i="5" s="1"/>
  <c r="C1" i="18"/>
  <c r="H24" i="5"/>
  <c r="B1" i="17"/>
  <c r="B2" i="17"/>
  <c r="D5" i="17"/>
  <c r="D8" i="17" s="1"/>
  <c r="B5" i="17" s="1"/>
  <c r="B6" i="17"/>
  <c r="B7" i="17"/>
  <c r="B13" i="17"/>
  <c r="C13" i="17"/>
  <c r="B14" i="17"/>
  <c r="C14" i="17"/>
  <c r="B15" i="17"/>
  <c r="C15" i="17"/>
  <c r="B16" i="17"/>
  <c r="C16" i="17"/>
  <c r="H31" i="5" l="1"/>
  <c r="A62" i="5" s="1"/>
  <c r="H29" i="5"/>
  <c r="A58" i="5" s="1"/>
  <c r="A46" i="5"/>
  <c r="A40" i="5"/>
  <c r="A60" i="5"/>
  <c r="A50" i="5"/>
  <c r="A54" i="5"/>
  <c r="A42" i="5"/>
  <c r="A38" i="5"/>
  <c r="A44" i="5"/>
  <c r="A52" i="5"/>
  <c r="A56" i="5"/>
  <c r="A48"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5E1ACB40-EAA5-4201-A283-8DB61C3E7EC2}">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2CBB442F-1741-405F-AA8A-2F4E6C006B87}">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EF7FCEB3-C15D-48ED-A222-C58224ED49A3}">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700-000001000000}">
      <text>
        <r>
          <rPr>
            <b/>
            <sz val="8"/>
            <color indexed="81"/>
            <rFont val="Tahoma"/>
            <family val="2"/>
          </rPr>
          <t>Bitte geben Sie unbedingt Ihre Kunden-Nr. ein (nur Ziffern)
Fill in Your Client Number (numbers only)</t>
        </r>
      </text>
    </comment>
    <comment ref="G2" authorId="0" shapeId="0" xr:uid="{00000000-0006-0000-0700-000002000000}">
      <text>
        <r>
          <rPr>
            <b/>
            <sz val="8"/>
            <color indexed="81"/>
            <rFont val="Tahoma"/>
            <family val="2"/>
          </rPr>
          <t>Geben Sie zusätzlich auch noch Ihre Postleitzahl an (nur Ziffern).
Fill in Your postal ZIP-Code (numbers only)</t>
        </r>
      </text>
    </comment>
    <comment ref="A15" authorId="0" shapeId="0" xr:uid="{00000000-0006-0000-0700-000003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 ref="D19" authorId="0" shapeId="0" xr:uid="{00000000-0006-0000-0700-000004000000}">
      <text>
        <r>
          <rPr>
            <b/>
            <sz val="8"/>
            <color indexed="81"/>
            <rFont val="Tahoma"/>
            <family val="2"/>
          </rPr>
          <t>LVU:</t>
        </r>
        <r>
          <rPr>
            <sz val="8"/>
            <color indexed="81"/>
            <rFont val="Tahoma"/>
            <family val="2"/>
          </rPr>
          <t xml:space="preserve">
Tragen Sie in der ersten Spalte das Ergebnis des ersten Analysengangs ein</t>
        </r>
      </text>
    </comment>
    <comment ref="E19" authorId="0" shapeId="0" xr:uid="{00000000-0006-0000-0700-000005000000}">
      <text>
        <r>
          <rPr>
            <b/>
            <sz val="8"/>
            <color indexed="81"/>
            <rFont val="Tahoma"/>
            <family val="2"/>
          </rPr>
          <t>LVU:</t>
        </r>
        <r>
          <rPr>
            <sz val="8"/>
            <color indexed="81"/>
            <rFont val="Tahoma"/>
            <family val="2"/>
          </rPr>
          <t xml:space="preserve">
Tragen Sie in der zweiten Spalte das Ergebnis des zweiten Analysengangs ein</t>
        </r>
      </text>
    </comment>
  </commentList>
</comments>
</file>

<file path=xl/sharedStrings.xml><?xml version="1.0" encoding="utf-8"?>
<sst xmlns="http://schemas.openxmlformats.org/spreadsheetml/2006/main" count="551" uniqueCount="354">
  <si>
    <t>Parameter</t>
  </si>
  <si>
    <t>Einheit</t>
  </si>
  <si>
    <t>Postleitzahl</t>
  </si>
  <si>
    <t>ergebnisse@lvus.de</t>
  </si>
  <si>
    <t>Sonstiges</t>
  </si>
  <si>
    <t>Analysen-
gang 1</t>
  </si>
  <si>
    <t>Analysen-
gang 2</t>
  </si>
  <si>
    <t>Verfahren /
Literatur</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</si>
  <si>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</si>
  <si>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</si>
  <si>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</si>
  <si>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</si>
  <si>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</si>
  <si>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</si>
  <si>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</si>
  <si>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</si>
  <si>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</si>
  <si>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</si>
  <si>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</si>
  <si>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</si>
  <si>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</si>
  <si>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</si>
  <si>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</si>
  <si>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</si>
  <si>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</si>
  <si>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</si>
  <si>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</si>
  <si>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Parameter 4</t>
  </si>
  <si>
    <t>Parameter 5</t>
  </si>
  <si>
    <t>Parameter 6</t>
  </si>
  <si>
    <t>Parameter 7</t>
  </si>
  <si>
    <t>Methode</t>
  </si>
  <si>
    <t>Bezeichnung des Analysenverfahrens</t>
  </si>
  <si>
    <t>Anzahl</t>
  </si>
  <si>
    <t>Modifikation</t>
  </si>
  <si>
    <t>x</t>
  </si>
  <si>
    <t>Beispielhafter Wert [mg/kg]</t>
  </si>
  <si>
    <t>Teilnahmen</t>
  </si>
  <si>
    <t>Tabelle wurde bereits einmal erfolgreich gesendet, es handelt sich um eine Aktualisierung:</t>
  </si>
  <si>
    <t>Signifikante
Stellen</t>
  </si>
  <si>
    <t>Deadline</t>
  </si>
  <si>
    <t>interne Teilnahme:</t>
  </si>
  <si>
    <t>Kontaktperson</t>
  </si>
  <si>
    <t>Contact person</t>
  </si>
  <si>
    <t>Name</t>
  </si>
  <si>
    <t>eMail</t>
  </si>
  <si>
    <t>eMail-Address</t>
  </si>
  <si>
    <t>Telefon (inklusive Vorwahl):</t>
  </si>
  <si>
    <t>telefone (including country and area code)</t>
  </si>
  <si>
    <t>Ergebnisangabe mit 3 signifikanten Ziffern [mg/kg]</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</si>
  <si>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</si>
  <si>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References to the result transmission and to the indication of result 
(Deadline see "Ergebnisse")</t>
  </si>
  <si>
    <t>Examples for transmissions of results:</t>
  </si>
  <si>
    <t>It a test material the element "Mg" was quantified. You are asked to report 3 significant numbers. The following computational contents are determined:</t>
  </si>
  <si>
    <t>Computed Value [mg/kg]</t>
  </si>
  <si>
    <t>Transmission of result [mg/kg]</t>
  </si>
  <si>
    <t>Ergebnisdatenblatt (Resultsheet)</t>
  </si>
  <si>
    <t>Annahmeschluss/Deadline:</t>
  </si>
  <si>
    <t>Falls Sie einen Parameter nicht bearbeiten, lassen Sie die zugehörigen Ergebnisdatenfelder bitte leer.
If you are not analysing parameters in your laboratory do not write anything into the corresponding fields for the results.</t>
  </si>
  <si>
    <t>Hinweise zur Auswertung</t>
  </si>
  <si>
    <t>Zur Vermeidung zu „breiter“ Beurteilungszonen wird deshalb bei der Auswertung bei allen Parametern der Wert der Zielstandardabweichung auf maximal 22 % vom Wert des Medians beschränkt.</t>
  </si>
  <si>
    <t>Before analysing the samples, homogenize the samples again, please. After homogenisation You should analyse both samples with your standard procedures.</t>
  </si>
  <si>
    <t>eMail-Kontrolle:</t>
  </si>
  <si>
    <t>Ergebnis der Überprüfung:</t>
  </si>
  <si>
    <t>Untersuchungsergebnisse</t>
  </si>
  <si>
    <t>Ionenchromatographie</t>
  </si>
  <si>
    <t>pH-Wert</t>
  </si>
  <si>
    <t>§ 64 LFGB Nr. L 31.00-2 (= L 26.26-4)</t>
  </si>
  <si>
    <t>§ 64 LFGB Nr. L 31.00-2 (= L 26.26-4), modifiziert</t>
  </si>
  <si>
    <t>§ 64 LFGB Nr. L 26.11.03-3 (= L 52.01.01-3)</t>
  </si>
  <si>
    <t>§ 64 LFGB Nr. L 26.11.03-3 (= L 52.01.01-3), modifiziert</t>
  </si>
  <si>
    <t>§ 64 LFGB Nr. L 26.04-3</t>
  </si>
  <si>
    <t>§ 64 LFGB Nr. L 26.04-3, modifiziert</t>
  </si>
  <si>
    <t>DIN EN 1132: 1994</t>
  </si>
  <si>
    <t>IFU Nr. 11</t>
  </si>
  <si>
    <t>Potentiometrisch</t>
  </si>
  <si>
    <t>HPLC-RI</t>
  </si>
  <si>
    <t>HPLC (sonstiger Detektor)</t>
  </si>
  <si>
    <t>ohne</t>
  </si>
  <si>
    <t>mg/L</t>
  </si>
  <si>
    <t>Glucose</t>
  </si>
  <si>
    <t>Beschreibung der verwendeten Analysenverfahren</t>
  </si>
  <si>
    <t>Energy Drink</t>
  </si>
  <si>
    <t>30</t>
  </si>
  <si>
    <t>Taurin</t>
  </si>
  <si>
    <t>Coffein</t>
  </si>
  <si>
    <t>Inosit</t>
  </si>
  <si>
    <t>Glucuronolacton</t>
  </si>
  <si>
    <t>Saccharose</t>
  </si>
  <si>
    <t>Deutsch Lebensm Rundsch: Seite 117-120 (1988)</t>
  </si>
  <si>
    <t>§ 64 LFGB Nr. L 49.07-1</t>
  </si>
  <si>
    <t>§ 64 LFGB Nr. L 49.07-1, modifiziert</t>
  </si>
  <si>
    <t>Aminosäureanalysator</t>
  </si>
  <si>
    <t>HPLC mit RI Detektion</t>
  </si>
  <si>
    <t>HPLC mit Fluoreszenzdetektion nach Vorsäulenderivatisierung (auch VO (EG) 98/64 ABl EG Nr. L 257/16)</t>
  </si>
  <si>
    <t>HPLC mit UV- bzw. DAD-Detektion</t>
  </si>
  <si>
    <t>§ 64 LFGB Nr. L 00.00-9</t>
  </si>
  <si>
    <t>§ 64 LFGB Nr. L 00.00-9, modifiziert</t>
  </si>
  <si>
    <t>§ 64 LFGB Nr. L 00.00-28</t>
  </si>
  <si>
    <t>§ 64 LFGB Nr. L 00.00-28, modifiziert</t>
  </si>
  <si>
    <t>§ 64 LFGB Nr. L 18.00-16</t>
  </si>
  <si>
    <t>§ 64 LFGB Nr. L 18.00-16, modifiziert</t>
  </si>
  <si>
    <t>§ 64 LFGB Nr. L 45.00-1, modifiziert</t>
  </si>
  <si>
    <t>§ 64 LFGB Nr. L 45.00-1</t>
  </si>
  <si>
    <t>§ 64 LFGB Nr. L 46.00-3</t>
  </si>
  <si>
    <t>§ 64 LFGB Nr. L 46.00-3, modifiziert</t>
  </si>
  <si>
    <t>§ 64 LFGB Nr. L 47.00-6</t>
  </si>
  <si>
    <t>§ 64 LFGB Nr. L 47.00-6, modifiziert</t>
  </si>
  <si>
    <t>Liegt der Gehalt eines Parameters unterhalb Ihrer Bestimmungsgrenze, geben Sie bitte die Bestimmungsgrenze mit vorgestelltem "&lt; " an.
If the content of a parameter is lower than the limit of quantification, report the limit of quantification with a "&lt; " in front of the value.</t>
  </si>
  <si>
    <t>Potentiometrisch nach Entgasen der Probe</t>
  </si>
  <si>
    <t>Entgasen und Verdünnen der Probe, Messung mit HPLC (RI): Ion Exclusion-Säule (H+-Form), MP: 0,0065 M H2SO4</t>
  </si>
  <si>
    <t>HPLC-MS, Proben-Verdünnung 1:10 000</t>
  </si>
  <si>
    <t>Schweizerisches Lebensmittelbuch Kapitel 22, Methode 4.3 (1999): Derivatisierung mit Dansylchlorid, RP-HPLC mit UV-Detektion (254 nm)</t>
  </si>
  <si>
    <t>HPLC mit DAD-Detektion nach Vorsäulenderivatisierung</t>
  </si>
  <si>
    <t>Entgasen der Probe, Messung mit HPLC (DAD): 270 nm, LiChrosorb RP-8-Säule, MP: 10 Vol% Acetonitril</t>
  </si>
  <si>
    <t>Verdünnen mit Methanol/Wasser (7:3), RP-HPLC mit UV-Detektion (260 nm)</t>
  </si>
  <si>
    <t>DIN 10811-1</t>
  </si>
  <si>
    <t>§64 LFGB Nr. L 00.00-13, modifiziert</t>
  </si>
  <si>
    <t>Derivatisierung mit 1-phenyl-3-methyl-5-pyrazolone, nach Neutralisation RP-HPLC mit UV-Detektion (Suzuki et al. 1998)</t>
  </si>
  <si>
    <t>Aminosäureanalysator, Trennsäule AminoPac PA 10, Amperometrische Detektion</t>
  </si>
  <si>
    <t>Parameter 8</t>
  </si>
  <si>
    <t>Fructose</t>
  </si>
  <si>
    <t>§ 64 LFGB Nr. L 31.00-12 (DIN EN 1140: 1994)</t>
  </si>
  <si>
    <t>§ 64 LFGB Nr. L 31.00-12 (DIN EN 1140: 1994), modifiziert</t>
  </si>
  <si>
    <t>Enzymatisch nach r-biopharm / Roche Nr. 10 139 106 035 (D-Glucose, D-Fructose)</t>
  </si>
  <si>
    <t>Ionenchromatographie, verschiedene Ausführungsformen</t>
  </si>
  <si>
    <t>Enzymatisch nach r-biopharm / Roche, Einzelreagentien</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</si>
  <si>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</si>
  <si>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</si>
  <si>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</si>
  <si>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</si>
  <si>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check of the e-Mail address</t>
  </si>
  <si>
    <t>result of the control</t>
  </si>
  <si>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</si>
  <si>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Schreiben Sie Ihre Daten in die gelb hinterlegten Felder. Geben Sie Ihre Ergebnisse in den aufgeführten Einheiten an.
Write your data into the yellow cells. Give your results in the units of column 2.</t>
  </si>
  <si>
    <t>In einigen Fällen, z.B. bei Gehalten um 1 % oder 10 %, ist die Vorgabe gültiger Stellen schwierig: Die Ergebnisse „1,06%" und "0,98%" sind vergleichbar, nicht aber „1,1 %“ und „0,98%“. Die Angabe einer zusätzlichen gültigen Stelle beim Beispielwert "1,06" ist hier angebracht.</t>
  </si>
  <si>
    <t>Zur Beschreibung des Analysenverfahrens verwenden Sie bitte die im unteren Teil dieses Datenblatts enthaltenen Auswahlfelder.
To describe your method use the Pulldown-menus following after the result area</t>
  </si>
  <si>
    <t>GfL 2080, HPLC mit UV-Detektion</t>
  </si>
  <si>
    <t>HPLC mit UV-Detektion nach Derivatisierung</t>
  </si>
  <si>
    <t>IFU Nr. 57 (auch modifiziert)</t>
  </si>
  <si>
    <t>AOAC 999.12</t>
  </si>
  <si>
    <t>§ 64 LFGB Nr. L 40.00-7</t>
  </si>
  <si>
    <t>ja / yes</t>
  </si>
  <si>
    <t>nein / no</t>
  </si>
  <si>
    <t>Kunden-Nr. (Client-Nb.)</t>
  </si>
  <si>
    <t>Postleitzahl (ZIP-Code)</t>
  </si>
  <si>
    <t>VDLUFA Bd. VI.C 12.2</t>
  </si>
  <si>
    <t>VO (152/2009 L54/23-32</t>
  </si>
  <si>
    <t>Beispiel für die Eingabe von 2 eMail-Adressen:
Example how to type in 2 different e-mail addresses:</t>
  </si>
  <si>
    <t>info@lvus.de; ergebnisse@lvus.de</t>
  </si>
  <si>
    <t>IFU Nr. 56</t>
  </si>
  <si>
    <t>1H-NMR</t>
  </si>
  <si>
    <t>Schweizer Lebensmittelbuch 1448.1., auch modifiziert</t>
  </si>
  <si>
    <t>§ 64 LFGB Nr. L 47.08-1</t>
  </si>
  <si>
    <t>§ 64 LFGB Nr. L 47.08-1, modifiziert</t>
  </si>
  <si>
    <t>HPLC ohne Derivatisierung, diverse Detektoren</t>
  </si>
  <si>
    <t>Ph. Eur. 8.0, Kap. 2.2.3 pH-Wert - Potentiometrische Methode</t>
  </si>
  <si>
    <t>VDLUFA VI</t>
  </si>
  <si>
    <t>Entgasen und Verdünnen der Probe, Messung mit HPLC (RI-Detektion), sizeexclusion + ion exchange, Mobile Phase 0,0125M H2SO4</t>
  </si>
  <si>
    <t>Mikrobiologisch</t>
  </si>
  <si>
    <t>Glucuronsäure</t>
  </si>
  <si>
    <t>Sorbinsäure</t>
  </si>
  <si>
    <t>Benzoesäure</t>
  </si>
  <si>
    <t>Sucralose</t>
  </si>
  <si>
    <t>Farbstoffe</t>
  </si>
  <si>
    <t>§ 64 LFGB Nr. L 26.11.03-14</t>
  </si>
  <si>
    <t>§ 64 LFGB Nr. L 26.11.03-14, modifiziert</t>
  </si>
  <si>
    <t>Isolierung und Anreicherung: Wollfadenmethode; HPLC</t>
  </si>
  <si>
    <t>Isolierung und Anreicherung: Wollfadenmethode; DC</t>
  </si>
  <si>
    <t>Isolierung und Anreicherung: Wollfadenmethode; Papierchromatographie</t>
  </si>
  <si>
    <t>Isolierung und Anreicherung: Polyamidpulver; HPLC</t>
  </si>
  <si>
    <t>Isolierung und Anreicherung: Polyamidpulver; DC</t>
  </si>
  <si>
    <t>Isolierung und Anreicherung: C18-Kartusche; HPLC</t>
  </si>
  <si>
    <t>Isolierung und Anreicherung: C18-Kartusche; DC</t>
  </si>
  <si>
    <t>Ammoniakauszug, Reinigung über DEAe-Cellulose-Säule, DC</t>
  </si>
  <si>
    <t>Ammoniakauszug, Reinigung über DEAe-Cellulose-Säule, HPLC</t>
  </si>
  <si>
    <t>Ggf. Zentrifugation/Filtration/Klärung (ohne Anreicherung); HPLC</t>
  </si>
  <si>
    <t>Extraktion mit Acetonitril, HPLC</t>
  </si>
  <si>
    <t>Isolierung und Anreicherung: Polyamid; Papierchromatographie</t>
  </si>
  <si>
    <t>Extraktion mit DMSO, HPLC</t>
  </si>
  <si>
    <t>Isolierung und Anreicherung: Kartusche; HPTLC</t>
  </si>
  <si>
    <t>§64LFGB Nr. L 08.00-50 und Nr. L 08.00-51</t>
  </si>
  <si>
    <t>NH3/Methanol extrahiert, eingeengt, Wasserauszug mittels HPLC/DAD</t>
  </si>
  <si>
    <t>Schweizerisches Lebensmittelbuch (SLMB Kapitel 42 A, 1994)</t>
  </si>
  <si>
    <t>Ammoniakalkalischer Auszug, Anreicherung Polyamid-Kartusche, HPLC</t>
  </si>
  <si>
    <t>nach L-08.00-51 und Wollfadenmethode sowie Polyamid, PC</t>
  </si>
  <si>
    <t>Isolierung und Anreicherung; Polyamidpulver / DEAe-Cellulose-Säule; DC</t>
  </si>
  <si>
    <t>§ 64 LFGB Nr. L 08.00-51 (auch modifiziert)</t>
  </si>
  <si>
    <t>lfd. Nr.</t>
  </si>
  <si>
    <t>Bezeichnung des Farbstoffes</t>
  </si>
  <si>
    <t>E 102 (Tartrazin)</t>
  </si>
  <si>
    <t>E 104 (Chinolingelb)</t>
  </si>
  <si>
    <t>E 110 (Gelborange S)</t>
  </si>
  <si>
    <t>E 120 (Karmin)</t>
  </si>
  <si>
    <t>4-Amino-Karminsäure (aus E 120)</t>
  </si>
  <si>
    <t>E 122 (Azorobin)</t>
  </si>
  <si>
    <t>E 123 (Amaranth)</t>
  </si>
  <si>
    <t>E 124 (Ponceau 4 R)</t>
  </si>
  <si>
    <t>E 127 (Erythrosin)</t>
  </si>
  <si>
    <t>E 128 (Rot 2G)</t>
  </si>
  <si>
    <t>E 129 (Allurarot AC)</t>
  </si>
  <si>
    <t>E 131 (Patentblau V)</t>
  </si>
  <si>
    <t>E 132 (Indigotin)</t>
  </si>
  <si>
    <t>E 133 (Brillantblau FCF)</t>
  </si>
  <si>
    <t>E 140 (Chlorophylle)</t>
  </si>
  <si>
    <t>E 141 (Chlorophillin)</t>
  </si>
  <si>
    <t>E 142 (Brilantsäuregrün)</t>
  </si>
  <si>
    <t>kein weiterer Farbstoff identifiziert</t>
  </si>
  <si>
    <t>Farbstoffe nicht untersucht</t>
  </si>
  <si>
    <t>E 105 (Fast Yellow AB)</t>
  </si>
  <si>
    <t>E 107 (Gelb 2G)</t>
  </si>
  <si>
    <t>Farbstoff nicht quantifiziert</t>
  </si>
  <si>
    <t>§ 64 LFGB Nr. L 00.00-10</t>
  </si>
  <si>
    <t>§ 64 LFGB Nr. L 00.00-10, modifiziert</t>
  </si>
  <si>
    <t>HPLC-Verfahren (UV- oder DAD-Detektion)</t>
  </si>
  <si>
    <r>
      <t xml:space="preserve">HPLC nach Hagenauer-Heuer, Deutsche Lebensmittelrundschau </t>
    </r>
    <r>
      <rPr>
        <u/>
        <sz val="11"/>
        <rFont val="Times New Roman"/>
        <family val="1"/>
      </rPr>
      <t>86</t>
    </r>
    <r>
      <rPr>
        <sz val="11"/>
        <rFont val="Times New Roman"/>
        <family val="1"/>
      </rPr>
      <t xml:space="preserve"> Heft 1 (1990)</t>
    </r>
  </si>
  <si>
    <t>Wasserdampfdestillation mit anschließender HPLC-Detektion</t>
  </si>
  <si>
    <t>Wasserdampfdestillation mit anschließender UV-Detektion</t>
  </si>
  <si>
    <t>Aufarbeitung über Strata SAX Phenomenex-Kartusche; HPLC mit DAD</t>
  </si>
  <si>
    <t>HPLC-Verfahren (UV-Detektion) nach Schulte</t>
  </si>
  <si>
    <t>X</t>
  </si>
  <si>
    <t>Parameter 9</t>
  </si>
  <si>
    <t>Acesulfam K</t>
  </si>
  <si>
    <t>§ 64 LFGB Nr. L 32.00-1</t>
  </si>
  <si>
    <t>§ 64 LFGB Nr. L 32.00-1, modifiziert</t>
  </si>
  <si>
    <t>§ 64 LFGB Nr. L 32.00-3</t>
  </si>
  <si>
    <t>§ 64 LFGB Nr. L 32.00-3, modifiziert</t>
  </si>
  <si>
    <t>§ 64 LFGB Nr. L 32.00-4</t>
  </si>
  <si>
    <t>§ 64 LFGB Nr. L 32.00-4, modifiziert</t>
  </si>
  <si>
    <t>Deutsch Lebensm Rundsch 86 348 (1990)</t>
  </si>
  <si>
    <t>Deutsch Lebensm Rundsch 89 (1993)</t>
  </si>
  <si>
    <t>Schweizerisches Lebensmittelbuch, Kapitel 41 / 2.7 (Sept. 99)</t>
  </si>
  <si>
    <t>Filtrieren oder Klären der Probe, HPLC (diverse Ausführungen)</t>
  </si>
  <si>
    <t>keine spezielle Probenvorbreitung (ausser eventuelle Entgasung), HPLC (diverse Ausführungen)</t>
  </si>
  <si>
    <t>HPLC (diverse Ausführungen) mit Online SPE</t>
  </si>
  <si>
    <t>Kombinierte Süßstoff/Konservierungsstoff-Methode HPLC</t>
  </si>
  <si>
    <t>Kombinierte Süßstoff/Konservierungsstoff-Methode RLSC-DAD</t>
  </si>
  <si>
    <t>HPLC-MS/MS</t>
  </si>
  <si>
    <t>DIN EN 159111, auch modifiziert</t>
  </si>
  <si>
    <t>HPLC-MS / DAD</t>
  </si>
  <si>
    <t>Bitte auswählen / Please select</t>
  </si>
  <si>
    <t>Detektion</t>
  </si>
  <si>
    <t>§ 64 LFGB Nr. L 00.00-126</t>
  </si>
  <si>
    <t>§ 64 LFGB Nr. L 00.00-126, modifiziert</t>
  </si>
  <si>
    <t>DIN EN 15911</t>
  </si>
  <si>
    <t>Aufreinigung eines Aliquots mittels SPE an einer Umkehrphase</t>
  </si>
  <si>
    <t>Messprinzip</t>
  </si>
  <si>
    <t>HPLC mit LC-MS/MS-Detektion</t>
  </si>
  <si>
    <t>HPLC mit LC-MS-Detektion</t>
  </si>
  <si>
    <t>HPLC mit RI-Detektion</t>
  </si>
  <si>
    <t>HPLC mit ELS-Detektion</t>
  </si>
  <si>
    <t>ggf. verdünnen und filtrieren oder Klären der Probe</t>
  </si>
  <si>
    <t>Sucralose, Aufarbeitung</t>
  </si>
  <si>
    <t>Sucralose, Detektion</t>
  </si>
  <si>
    <t>Schweizerisches Lebensmittelbuch Kapitel  670.1</t>
  </si>
  <si>
    <t>DIN 10811-2</t>
  </si>
  <si>
    <t>Verdünnen mit Methanol/Wasser (7:3), RP-HPLC mit UV-Detektion</t>
  </si>
  <si>
    <t>EN 12856</t>
  </si>
  <si>
    <t>Ionenchromatographie, diverse Detektoren</t>
  </si>
  <si>
    <t>Dünnschichtchromatographie</t>
  </si>
  <si>
    <t>HPLC, DAD</t>
  </si>
  <si>
    <t>g/L</t>
  </si>
  <si>
    <r>
      <t>4</t>
    </r>
    <r>
      <rPr>
        <vertAlign val="superscript"/>
        <sz val="13"/>
        <rFont val="Times New Roman"/>
        <family val="1"/>
      </rPr>
      <t xml:space="preserve"> 1</t>
    </r>
  </si>
  <si>
    <t>Glucose, wasserfrei</t>
  </si>
  <si>
    <t>Saccharose, wasserfrei</t>
  </si>
  <si>
    <t>Fructose, wasserfrei</t>
  </si>
  <si>
    <t>Zucker</t>
  </si>
  <si>
    <t>§ 64 LFGB Nr. L 36.00-2</t>
  </si>
  <si>
    <t>§ 64 LFGB Nr. L 36.00-2, modifiziert</t>
  </si>
  <si>
    <t>Schweizer Lebensmittelbuch 738.1</t>
  </si>
  <si>
    <t>IFU Nr. 63</t>
  </si>
  <si>
    <t>IFU Nr. 67</t>
  </si>
  <si>
    <t>Direktinjektion</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</si>
  <si>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</si>
  <si>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</si>
  <si>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</si>
  <si>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</si>
  <si>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</si>
  <si>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</si>
  <si>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</si>
  <si>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</si>
  <si>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</si>
  <si>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</si>
  <si>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</si>
  <si>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</si>
  <si>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r>
      <t xml:space="preserve">Saccharin </t>
    </r>
    <r>
      <rPr>
        <sz val="11"/>
        <rFont val="Times New Roman"/>
        <family val="1"/>
      </rPr>
      <t>(als freies Imid)</t>
    </r>
  </si>
  <si>
    <t>Saccharin</t>
  </si>
  <si>
    <t>Glucuconsäure</t>
  </si>
  <si>
    <t>HPLC mit MS/MS-Detektion nach Verdünnung</t>
  </si>
  <si>
    <t>§ 64 LFGB Nr. L 00.00-44</t>
  </si>
  <si>
    <t>§ 64 LFGB Nr. L 00.00-44, modifiziert</t>
  </si>
  <si>
    <t>DIN EN 15911 (auch modifiziert)</t>
  </si>
  <si>
    <t xml:space="preserve">HPLC-MS, DAD </t>
  </si>
  <si>
    <t>HPLC-MS, UV</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</si>
  <si>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</si>
  <si>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</si>
  <si>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</si>
  <si>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</si>
  <si>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</si>
  <si>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</si>
  <si>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</si>
  <si>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</si>
  <si>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</si>
  <si>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</si>
  <si>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</si>
  <si>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t>Es wird empfohlen, eine zweite eMail-Adresse in Form eines Funktionspostfaches anzugeben. Dadurch wird sichergestellt, dass die Auswertung auch zugestellt werden kann. Geben Sie hierzu die zweite Adresse getrennt durch ein Semikolon mit nachfolgendem Leerzeichen ein.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</si>
  <si>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</si>
  <si>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Kontaktname</t>
  </si>
  <si>
    <t>Mailadresse</t>
  </si>
  <si>
    <t>Zertifikat geeignet</t>
  </si>
  <si>
    <t>?</t>
  </si>
  <si>
    <t>Geben Sie Ihre Ergebnisse mit den in Spalte 3 aufgeführten signifikanten Stellen an. Beispiele hierzu sind in "Signifikanz" enthalten.
Report your results with in column 3 shown significant numbers (there are some examples in sheet "Significance".</t>
  </si>
  <si>
    <t xml:space="preserve">Benzoe- und </t>
  </si>
  <si>
    <t>Benzoe</t>
  </si>
  <si>
    <t>Sorbin</t>
  </si>
  <si>
    <t>Parameter 10</t>
  </si>
  <si>
    <t>Parameter 11</t>
  </si>
  <si>
    <t>GC-MS(/MS)</t>
  </si>
  <si>
    <t>Derivatisierung</t>
  </si>
  <si>
    <t>HPLC-MS/DAD</t>
  </si>
  <si>
    <t>IFU Nr. 79</t>
  </si>
  <si>
    <t>HPLC mit UV-Detektion nach Derivatisierung und Umkehrphasentrennung</t>
  </si>
  <si>
    <t>Dervivatisierung mit OPA Reagenz, Detektion HPLC UV</t>
  </si>
  <si>
    <t>§ 64 LFGB Nr. L 20.01/02-1</t>
  </si>
  <si>
    <t>§ 64 LFGB Nr. L 20.01/02-1, modifiziert</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</si>
  <si>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</si>
  <si>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t>Eine bebilderte Anleitung zum Ausfüllen der Ergebniserfassungstabelle finden Sie unter</t>
  </si>
  <si>
    <t xml:space="preserve">dem nachfolgenden Link: </t>
  </si>
  <si>
    <t>https://lvus.de/html/pdf/aprotec.php?file=anleitung.pdf</t>
  </si>
  <si>
    <r>
      <t>1</t>
    </r>
    <r>
      <rPr>
        <sz val="12"/>
        <rFont val="Times New Roman"/>
        <family val="1"/>
      </rPr>
      <t xml:space="preserve"> bei Gehalten unter 10 g/L genügt die Angabe von 3 gültigen (signifikanten) Stellen
  in case of concentrations below 10 g/L reporting of results with 3 significant numbers is fit for purpose</t>
    </r>
  </si>
  <si>
    <t>Osmolalität</t>
  </si>
  <si>
    <t>Gefrierpunktbestimmung mittels Halbmikro-Osmometer</t>
  </si>
  <si>
    <t>Kryoskopie</t>
  </si>
  <si>
    <t>MEBAK 2.10.2 (2013) - Verfahren noch nicht validiert</t>
  </si>
  <si>
    <t>Berechnet aus dem mittels ASU L 01.00-29 (modifiziert) bestimmten Gefrierpunkts</t>
  </si>
  <si>
    <t>Gefrierpunktserniedrigung</t>
  </si>
  <si>
    <t>Kryoskopie mit Berechnung (Os = Gefrierpunkt/-1,853)</t>
  </si>
  <si>
    <t>Osmometer</t>
  </si>
  <si>
    <t>DIN EN ISO 5764 : 2009-10</t>
  </si>
  <si>
    <t>osmol/kg</t>
  </si>
  <si>
    <t>Enzymatisch nach r-biopharm / Roche Nr. 10 716 260 035 (Saccharose, D-Glucose, D-Fructose)</t>
  </si>
  <si>
    <t>HPLC, verschiedene Ausführungsformen - auch MS-Detektion</t>
  </si>
  <si>
    <t>IFU Nr. 55</t>
  </si>
  <si>
    <t>Enzymatisch nach Thermo Fisher Nr. 984302</t>
  </si>
  <si>
    <t>Thermo Fisher Kit Nr. 984304 (Glucose, Fructose): 984312 (Saccharose)</t>
  </si>
  <si>
    <t>H1-NMR</t>
  </si>
  <si>
    <t>Enzytec Liquid E8140 D-Glucose r-Biopharm</t>
  </si>
  <si>
    <t>Enzymautomat Gallery Plus</t>
  </si>
  <si>
    <t>§ 64 LFGB Nr. L 40.00-7, modifiziert</t>
  </si>
  <si>
    <t>Enzymatisch, r-biopharm, E 8160 (Glucose, Fructose); E 8180 (Saccharose)</t>
  </si>
  <si>
    <t>Parameter 12</t>
  </si>
  <si>
    <t>Parameter 13</t>
  </si>
  <si>
    <t>Parameter 14</t>
  </si>
  <si>
    <t>Parameter 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</si>
</sst>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White]#,##0;[Red]\-#,##0\ _€"/>
    <numFmt numFmtId="165" formatCode="0.0000"/>
  </numFmts>
  <fonts count="34"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u/>
      <sz val="12"/>
      <color indexed="12"/>
      <name val="Times New Roman"/>
      <family val="1"/>
    </font>
    <font>
      <b/>
      <sz val="14"/>
      <color indexed="10"/>
      <name val="Times New Roman"/>
      <family val="1"/>
    </font>
    <font>
      <sz val="10"/>
      <name val="Times New Roman"/>
      <family val="1"/>
    </font>
    <font>
      <sz val="11"/>
      <color indexed="9"/>
      <name val="Times New Roman"/>
      <family val="1"/>
    </font>
    <font>
      <sz val="13"/>
      <name val="Times New Roman"/>
      <family val="1"/>
    </font>
    <font>
      <sz val="13"/>
      <color indexed="9"/>
      <name val="Times New Roman"/>
      <family val="1"/>
    </font>
    <font>
      <sz val="12"/>
      <color indexed="12"/>
      <name val="Times New Roman"/>
      <family val="1"/>
    </font>
    <font>
      <b/>
      <sz val="11"/>
      <name val="Times New Roman"/>
      <family val="1"/>
    </font>
    <font>
      <sz val="12"/>
      <color indexed="10"/>
      <name val="Times New Roman"/>
      <family val="1"/>
    </font>
    <font>
      <sz val="11"/>
      <color indexed="12"/>
      <name val="Times New Roman"/>
      <family val="1"/>
    </font>
    <font>
      <i/>
      <vertAlign val="subscript"/>
      <sz val="11"/>
      <name val="Times New Roman"/>
      <family val="1"/>
    </font>
    <font>
      <sz val="12"/>
      <color indexed="9"/>
      <name val="Times New Roman"/>
      <family val="1"/>
    </font>
    <font>
      <sz val="10"/>
      <name val="Arial"/>
      <family val="2"/>
    </font>
    <font>
      <u/>
      <sz val="11"/>
      <name val="Times New Roman"/>
      <family val="1"/>
    </font>
    <font>
      <sz val="12"/>
      <color indexed="22"/>
      <name val="Times New Roman"/>
      <family val="1"/>
    </font>
    <font>
      <vertAlign val="superscript"/>
      <sz val="12"/>
      <name val="Times New Roman"/>
      <family val="1"/>
    </font>
    <font>
      <vertAlign val="superscript"/>
      <sz val="13"/>
      <name val="Times New Roman"/>
      <family val="1"/>
    </font>
    <font>
      <i/>
      <sz val="11"/>
      <color theme="0" tint="-0.499984740745262"/>
      <name val="Times New Roman"/>
      <family val="1"/>
    </font>
    <font>
      <b/>
      <sz val="11"/>
      <color rgb="FFFF0000"/>
      <name val="Times New Roman"/>
      <family val="1"/>
    </font>
    <font>
      <sz val="9"/>
      <name val="Times New Roman"/>
      <family val="1"/>
    </font>
  </fonts>
  <fills count="9">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0"/>
        <bgColor theme="0"/>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thick">
        <color indexed="17"/>
      </top>
      <bottom style="thin">
        <color indexed="17"/>
      </bottom>
      <diagonal/>
    </border>
    <border>
      <left/>
      <right/>
      <top style="thin">
        <color indexed="17"/>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9">
    <xf numFmtId="0" fontId="0" fillId="0" borderId="0"/>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26" fillId="0" borderId="0"/>
    <xf numFmtId="0" fontId="5" fillId="0" borderId="0"/>
    <xf numFmtId="0" fontId="5" fillId="0" borderId="0"/>
    <xf numFmtId="0" fontId="26" fillId="0" borderId="0"/>
    <xf numFmtId="0" fontId="5" fillId="0" borderId="0"/>
    <xf numFmtId="0" fontId="1" fillId="0" borderId="0" applyNumberFormat="0" applyFill="0" applyBorder="0" applyAlignment="0" applyProtection="0">
      <alignment vertical="top"/>
      <protection locked="0"/>
    </xf>
  </cellStyleXfs>
  <cellXfs count="166">
    <xf numFmtId="0" fontId="0" fillId="0" borderId="0" xfId="0"/>
    <xf numFmtId="0" fontId="4" fillId="0" borderId="0" xfId="0" applyFont="1"/>
    <xf numFmtId="0" fontId="0" fillId="2" borderId="0" xfId="0" applyFill="1"/>
    <xf numFmtId="0" fontId="0" fillId="2" borderId="0" xfId="0" applyFill="1" applyAlignment="1">
      <alignment horizontal="center"/>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0" fontId="9" fillId="0" borderId="0" xfId="0" applyFont="1" applyProtection="1">
      <protection hidden="1"/>
    </xf>
    <xf numFmtId="14" fontId="15" fillId="0" borderId="0" xfId="0" applyNumberFormat="1" applyFont="1" applyAlignment="1" applyProtection="1">
      <alignment horizontal="left"/>
      <protection hidden="1"/>
    </xf>
    <xf numFmtId="0" fontId="7" fillId="0" borderId="0" xfId="0" applyFont="1" applyAlignment="1" applyProtection="1">
      <alignment vertical="center"/>
      <protection hidden="1"/>
    </xf>
    <xf numFmtId="0" fontId="0" fillId="0" borderId="0" xfId="0" applyAlignment="1" applyProtection="1">
      <alignment vertical="center"/>
      <protection hidden="1"/>
    </xf>
    <xf numFmtId="0" fontId="11" fillId="4" borderId="0" xfId="0" applyFont="1" applyFill="1" applyAlignment="1" applyProtection="1">
      <alignment vertical="center"/>
      <protection hidden="1"/>
    </xf>
    <xf numFmtId="0" fontId="17" fillId="0" borderId="0" xfId="0" applyFont="1" applyProtection="1">
      <protection hidden="1"/>
    </xf>
    <xf numFmtId="0" fontId="5" fillId="0" borderId="0" xfId="0" applyFont="1" applyProtection="1">
      <protection hidden="1"/>
    </xf>
    <xf numFmtId="0" fontId="4" fillId="0" borderId="0" xfId="0" applyFont="1" applyProtection="1">
      <protection hidden="1"/>
    </xf>
    <xf numFmtId="0" fontId="5" fillId="0" borderId="2" xfId="0" applyFont="1" applyBorder="1" applyAlignment="1" applyProtection="1">
      <alignment horizontal="justify" vertical="top" wrapText="1"/>
      <protection hidden="1"/>
    </xf>
    <xf numFmtId="0" fontId="4" fillId="0" borderId="0" xfId="0" applyFont="1" applyAlignment="1" applyProtection="1">
      <alignment horizontal="justify" vertical="top" wrapText="1"/>
      <protection hidden="1"/>
    </xf>
    <xf numFmtId="0" fontId="5" fillId="0" borderId="0" xfId="0" applyFont="1" applyAlignment="1" applyProtection="1">
      <alignment horizontal="justify" vertical="top" wrapText="1"/>
      <protection hidden="1"/>
    </xf>
    <xf numFmtId="0" fontId="4" fillId="0" borderId="2" xfId="0" applyFont="1" applyBorder="1" applyAlignment="1" applyProtection="1">
      <alignment horizontal="justify" vertical="top" wrapText="1"/>
      <protection hidden="1"/>
    </xf>
    <xf numFmtId="0" fontId="5" fillId="0" borderId="3" xfId="0" applyFont="1" applyBorder="1" applyAlignment="1" applyProtection="1">
      <alignment wrapText="1"/>
      <protection hidden="1"/>
    </xf>
    <xf numFmtId="0" fontId="5" fillId="0" borderId="0" xfId="0" applyFont="1" applyProtection="1">
      <protection locked="0" hidden="1"/>
    </xf>
    <xf numFmtId="0" fontId="4" fillId="0" borderId="0" xfId="0" applyFont="1" applyProtection="1">
      <protection locked="0" hidden="1"/>
    </xf>
    <xf numFmtId="0" fontId="5" fillId="0" borderId="4" xfId="0" applyFont="1" applyBorder="1" applyAlignment="1">
      <alignment vertical="top" wrapText="1"/>
    </xf>
    <xf numFmtId="0" fontId="18" fillId="0" borderId="0" xfId="0" applyFont="1" applyProtection="1">
      <protection hidden="1"/>
    </xf>
    <xf numFmtId="0" fontId="18" fillId="0" borderId="0" xfId="0" applyFont="1" applyAlignment="1" applyProtection="1">
      <alignment wrapText="1"/>
      <protection hidden="1"/>
    </xf>
    <xf numFmtId="0" fontId="18" fillId="0" borderId="0" xfId="0" applyFont="1" applyAlignment="1" applyProtection="1">
      <alignment horizontal="left" wrapText="1"/>
      <protection hidden="1"/>
    </xf>
    <xf numFmtId="0" fontId="18" fillId="0" borderId="0" xfId="0" applyFont="1" applyAlignment="1">
      <alignment vertical="center" wrapText="1"/>
    </xf>
    <xf numFmtId="0" fontId="20" fillId="0" borderId="0" xfId="0" applyFont="1" applyProtection="1">
      <protection hidden="1"/>
    </xf>
    <xf numFmtId="0" fontId="18" fillId="4" borderId="0" xfId="0" applyFont="1" applyFill="1" applyAlignment="1" applyProtection="1">
      <alignment vertical="center" wrapText="1"/>
      <protection hidden="1"/>
    </xf>
    <xf numFmtId="0" fontId="16" fillId="0" borderId="0" xfId="0" applyFont="1" applyAlignment="1">
      <alignment horizontal="justify" vertical="top" wrapText="1"/>
    </xf>
    <xf numFmtId="0" fontId="16" fillId="0" borderId="0" xfId="0" applyFont="1" applyAlignment="1">
      <alignment wrapText="1"/>
    </xf>
    <xf numFmtId="0" fontId="16" fillId="0" borderId="0" xfId="0" applyFont="1" applyAlignment="1">
      <alignment horizontal="left" wrapText="1"/>
    </xf>
    <xf numFmtId="0" fontId="5" fillId="0" borderId="4" xfId="0" applyFont="1" applyBorder="1" applyAlignment="1" applyProtection="1">
      <alignment vertical="top" wrapText="1"/>
      <protection hidden="1"/>
    </xf>
    <xf numFmtId="0" fontId="4" fillId="0" borderId="3" xfId="0" applyFont="1" applyBorder="1" applyAlignment="1" applyProtection="1">
      <alignment wrapText="1"/>
      <protection hidden="1"/>
    </xf>
    <xf numFmtId="0" fontId="4" fillId="0" borderId="0" xfId="0" applyFont="1" applyAlignment="1" applyProtection="1">
      <alignment horizontal="left" wrapText="1"/>
      <protection hidden="1"/>
    </xf>
    <xf numFmtId="49" fontId="0" fillId="2" borderId="0" xfId="0" applyNumberFormat="1" applyFill="1" applyAlignment="1">
      <alignment horizontal="center"/>
    </xf>
    <xf numFmtId="0" fontId="18" fillId="0" borderId="0" xfId="0" applyFont="1" applyAlignment="1" applyProtection="1">
      <alignment horizontal="center" vertical="center"/>
      <protection hidden="1"/>
    </xf>
    <xf numFmtId="14" fontId="0" fillId="2" borderId="0" xfId="0" applyNumberFormat="1" applyFill="1" applyAlignment="1">
      <alignment horizontal="center"/>
    </xf>
    <xf numFmtId="0" fontId="8" fillId="0" borderId="0" xfId="0" applyFont="1" applyAlignment="1">
      <alignment vertical="center"/>
    </xf>
    <xf numFmtId="0" fontId="0" fillId="0" borderId="0" xfId="0" applyAlignment="1">
      <alignment vertical="center"/>
    </xf>
    <xf numFmtId="0" fontId="21" fillId="0" borderId="0" xfId="0" applyFont="1" applyAlignment="1">
      <alignment vertical="center"/>
    </xf>
    <xf numFmtId="0" fontId="11" fillId="0" borderId="0" xfId="0" applyFont="1" applyAlignment="1">
      <alignment vertical="center"/>
    </xf>
    <xf numFmtId="0" fontId="22" fillId="0" borderId="0" xfId="0" applyFont="1" applyAlignment="1" applyProtection="1">
      <alignment vertical="center"/>
      <protection hidden="1"/>
    </xf>
    <xf numFmtId="0" fontId="16" fillId="3" borderId="0" xfId="0" applyFont="1" applyFill="1" applyProtection="1">
      <protection hidden="1"/>
    </xf>
    <xf numFmtId="0" fontId="19" fillId="0" borderId="0" xfId="0" applyFont="1" applyAlignment="1" applyProtection="1">
      <alignment horizontal="center" vertical="center"/>
      <protection hidden="1"/>
    </xf>
    <xf numFmtId="0" fontId="18" fillId="0" borderId="0" xfId="0" applyFont="1" applyAlignment="1" applyProtection="1">
      <alignment vertical="center"/>
      <protection hidden="1"/>
    </xf>
    <xf numFmtId="0" fontId="5" fillId="0" borderId="0" xfId="0" applyFont="1" applyAlignment="1" applyProtection="1">
      <alignment horizontal="left" wrapText="1"/>
      <protection hidden="1"/>
    </xf>
    <xf numFmtId="0" fontId="5" fillId="0" borderId="0" xfId="0" applyFont="1" applyAlignment="1">
      <alignment horizontal="left" vertical="top" wrapText="1"/>
    </xf>
    <xf numFmtId="0" fontId="4" fillId="0" borderId="0" xfId="0" applyFont="1" applyAlignment="1">
      <alignment horizontal="justify" vertical="top" wrapText="1"/>
    </xf>
    <xf numFmtId="0" fontId="5" fillId="0" borderId="0" xfId="0" applyFont="1" applyAlignment="1" applyProtection="1">
      <alignment horizontal="left" vertical="top" wrapText="1"/>
      <protection hidden="1"/>
    </xf>
    <xf numFmtId="0" fontId="16" fillId="0" borderId="0" xfId="0" applyFont="1" applyAlignment="1" applyProtection="1">
      <alignment wrapText="1"/>
      <protection hidden="1"/>
    </xf>
    <xf numFmtId="0" fontId="7" fillId="4" borderId="0" xfId="0" applyFont="1" applyFill="1" applyProtection="1">
      <protection hidden="1"/>
    </xf>
    <xf numFmtId="0" fontId="23" fillId="0" borderId="0" xfId="0" applyFont="1" applyAlignment="1">
      <alignment horizontal="left" vertical="center" wrapText="1"/>
    </xf>
    <xf numFmtId="0" fontId="23" fillId="0" borderId="0" xfId="0" applyFont="1" applyAlignment="1">
      <alignment horizontal="left" vertical="center"/>
    </xf>
    <xf numFmtId="49" fontId="1" fillId="2" borderId="0" xfId="1" applyNumberFormat="1" applyFill="1" applyAlignment="1" applyProtection="1">
      <alignment vertical="center"/>
      <protection locked="0"/>
    </xf>
    <xf numFmtId="164" fontId="5" fillId="0" borderId="0" xfId="3" applyNumberFormat="1" applyFont="1"/>
    <xf numFmtId="0" fontId="5" fillId="0" borderId="0" xfId="4" applyProtection="1">
      <protection hidden="1"/>
    </xf>
    <xf numFmtId="0" fontId="4" fillId="0" borderId="0" xfId="4" applyFont="1" applyAlignment="1" applyProtection="1">
      <alignment horizontal="left"/>
      <protection locked="0" hidden="1"/>
    </xf>
    <xf numFmtId="0" fontId="4" fillId="0" borderId="0" xfId="4" applyFont="1" applyProtection="1">
      <protection hidden="1"/>
    </xf>
    <xf numFmtId="0" fontId="4" fillId="0" borderId="0" xfId="4" applyFont="1" applyAlignment="1" applyProtection="1">
      <alignment horizontal="justify" vertical="top" wrapText="1"/>
      <protection hidden="1"/>
    </xf>
    <xf numFmtId="0" fontId="4" fillId="0" borderId="0" xfId="4" applyFont="1" applyAlignment="1" applyProtection="1">
      <alignment horizontal="left" vertical="top" wrapText="1"/>
      <protection hidden="1"/>
    </xf>
    <xf numFmtId="0" fontId="5" fillId="0" borderId="0" xfId="4" applyAlignment="1" applyProtection="1">
      <alignment horizontal="left" vertical="top" wrapText="1"/>
      <protection hidden="1"/>
    </xf>
    <xf numFmtId="0" fontId="16" fillId="0" borderId="0" xfId="4" applyFont="1" applyAlignment="1" applyProtection="1">
      <alignment horizontal="justify" vertical="top" wrapText="1"/>
      <protection hidden="1"/>
    </xf>
    <xf numFmtId="0" fontId="5" fillId="0" borderId="0" xfId="4"/>
    <xf numFmtId="0" fontId="16" fillId="0" borderId="0" xfId="4" applyFont="1" applyAlignment="1" applyProtection="1">
      <alignment wrapText="1"/>
      <protection hidden="1"/>
    </xf>
    <xf numFmtId="0" fontId="4" fillId="0" borderId="0" xfId="4" applyFont="1" applyAlignment="1" applyProtection="1">
      <alignment horizontal="left"/>
      <protection hidden="1"/>
    </xf>
    <xf numFmtId="0" fontId="5" fillId="0" borderId="4" xfId="4" applyBorder="1" applyAlignment="1">
      <alignment vertical="top" wrapText="1"/>
    </xf>
    <xf numFmtId="0" fontId="4" fillId="0" borderId="0" xfId="4" applyFont="1" applyProtection="1">
      <protection locked="0" hidden="1"/>
    </xf>
    <xf numFmtId="0" fontId="4" fillId="0" borderId="2" xfId="4" applyFont="1" applyBorder="1" applyAlignment="1" applyProtection="1">
      <alignment horizontal="justify" vertical="top" wrapText="1"/>
      <protection hidden="1"/>
    </xf>
    <xf numFmtId="0" fontId="4" fillId="0" borderId="0" xfId="0" applyFont="1" applyAlignment="1">
      <alignment horizontal="left" vertical="top" wrapText="1"/>
    </xf>
    <xf numFmtId="0" fontId="5" fillId="0" borderId="0" xfId="0" applyFont="1" applyAlignment="1">
      <alignment horizontal="left"/>
    </xf>
    <xf numFmtId="0" fontId="28" fillId="0" borderId="0" xfId="0" applyFont="1" applyAlignment="1" applyProtection="1">
      <alignment horizontal="center" vertical="center"/>
      <protection hidden="1"/>
    </xf>
    <xf numFmtId="0" fontId="5" fillId="0" borderId="0" xfId="4" applyProtection="1">
      <protection locked="0" hidden="1"/>
    </xf>
    <xf numFmtId="0" fontId="5" fillId="0" borderId="2" xfId="4" applyBorder="1" applyAlignment="1" applyProtection="1">
      <alignment horizontal="justify" vertical="top" wrapText="1"/>
      <protection hidden="1"/>
    </xf>
    <xf numFmtId="0" fontId="5" fillId="0" borderId="0" xfId="4" applyAlignment="1" applyProtection="1">
      <alignment horizontal="justify" vertical="top" wrapText="1"/>
      <protection hidden="1"/>
    </xf>
    <xf numFmtId="0" fontId="5" fillId="0" borderId="3" xfId="4" applyBorder="1" applyAlignment="1" applyProtection="1">
      <alignment wrapText="1"/>
      <protection hidden="1"/>
    </xf>
    <xf numFmtId="0" fontId="16" fillId="0" borderId="0" xfId="4" applyFont="1" applyAlignment="1" applyProtection="1">
      <alignment horizontal="left" wrapText="1"/>
      <protection hidden="1"/>
    </xf>
    <xf numFmtId="0" fontId="5" fillId="0" borderId="0" xfId="5" applyAlignment="1" applyProtection="1">
      <alignment horizontal="left" vertical="top" wrapText="1"/>
      <protection hidden="1"/>
    </xf>
    <xf numFmtId="0" fontId="25" fillId="0" borderId="0" xfId="0" applyFont="1" applyProtection="1">
      <protection hidden="1"/>
    </xf>
    <xf numFmtId="0" fontId="5" fillId="0" borderId="5" xfId="4" applyBorder="1" applyAlignment="1" applyProtection="1">
      <alignment vertical="top" wrapText="1"/>
      <protection hidden="1"/>
    </xf>
    <xf numFmtId="0" fontId="5" fillId="0" borderId="0" xfId="4" applyAlignment="1">
      <alignment horizontal="justify" vertical="top" wrapText="1"/>
    </xf>
    <xf numFmtId="0" fontId="16" fillId="0" borderId="0" xfId="4" applyFont="1" applyAlignment="1">
      <alignment wrapText="1"/>
    </xf>
    <xf numFmtId="0" fontId="16" fillId="0" borderId="0" xfId="4" applyFont="1" applyAlignment="1">
      <alignment horizontal="left" wrapText="1"/>
    </xf>
    <xf numFmtId="0" fontId="5" fillId="0" borderId="0" xfId="4" applyAlignment="1" applyProtection="1">
      <alignment horizontal="left"/>
      <protection hidden="1"/>
    </xf>
    <xf numFmtId="0" fontId="16" fillId="0" borderId="0" xfId="4" applyFont="1" applyAlignment="1">
      <alignment horizontal="left" vertical="top" wrapText="1"/>
    </xf>
    <xf numFmtId="49" fontId="18" fillId="2" borderId="0" xfId="0" applyNumberFormat="1" applyFont="1" applyFill="1" applyAlignment="1" applyProtection="1">
      <alignment vertical="center"/>
      <protection locked="0"/>
    </xf>
    <xf numFmtId="0" fontId="5" fillId="0" borderId="0" xfId="6" applyFont="1"/>
    <xf numFmtId="0" fontId="5" fillId="0" borderId="0" xfId="3" applyFont="1"/>
    <xf numFmtId="49" fontId="4" fillId="2" borderId="0" xfId="0" applyNumberFormat="1" applyFont="1" applyFill="1" applyAlignment="1" applyProtection="1">
      <alignment horizontal="left" vertical="center"/>
      <protection locked="0"/>
    </xf>
    <xf numFmtId="0" fontId="5" fillId="0" borderId="0" xfId="7" applyAlignment="1">
      <alignment vertical="center"/>
    </xf>
    <xf numFmtId="0" fontId="5" fillId="0" borderId="0" xfId="7"/>
    <xf numFmtId="0" fontId="8" fillId="0" borderId="0" xfId="7" applyFont="1" applyAlignment="1">
      <alignment vertical="center"/>
    </xf>
    <xf numFmtId="0" fontId="4" fillId="0" borderId="0" xfId="7" applyFont="1" applyAlignment="1">
      <alignment vertical="center"/>
    </xf>
    <xf numFmtId="0" fontId="4" fillId="0" borderId="0" xfId="7" applyFont="1"/>
    <xf numFmtId="0" fontId="4" fillId="3" borderId="0" xfId="7" applyFont="1" applyFill="1"/>
    <xf numFmtId="0" fontId="4" fillId="3" borderId="0" xfId="7" applyFont="1" applyFill="1" applyAlignment="1">
      <alignment vertical="center"/>
    </xf>
    <xf numFmtId="0" fontId="14" fillId="3" borderId="0" xfId="8" applyFont="1" applyFill="1" applyAlignment="1" applyProtection="1">
      <alignment horizontal="justify" vertical="center"/>
    </xf>
    <xf numFmtId="0" fontId="4" fillId="3" borderId="1" xfId="7" applyFont="1" applyFill="1" applyBorder="1" applyAlignment="1">
      <alignment horizontal="left" vertical="top" wrapText="1"/>
    </xf>
    <xf numFmtId="0" fontId="4" fillId="3" borderId="1" xfId="7" applyFont="1" applyFill="1" applyBorder="1" applyAlignment="1">
      <alignment horizontal="center" vertical="top" wrapText="1"/>
    </xf>
    <xf numFmtId="2" fontId="22" fillId="3" borderId="1" xfId="7" applyNumberFormat="1" applyFont="1" applyFill="1" applyBorder="1" applyAlignment="1">
      <alignment horizontal="center" vertical="top" wrapText="1"/>
    </xf>
    <xf numFmtId="165" fontId="22" fillId="3" borderId="1" xfId="7" applyNumberFormat="1" applyFont="1" applyFill="1" applyBorder="1" applyAlignment="1">
      <alignment horizontal="center" vertical="top" wrapText="1"/>
    </xf>
    <xf numFmtId="0" fontId="5" fillId="3" borderId="0" xfId="7" applyFill="1" applyAlignment="1">
      <alignment vertical="center"/>
    </xf>
    <xf numFmtId="0" fontId="5" fillId="3" borderId="0" xfId="7" applyFill="1"/>
    <xf numFmtId="0" fontId="5" fillId="5" borderId="0" xfId="0" applyFont="1" applyFill="1" applyAlignment="1">
      <alignment vertical="center"/>
    </xf>
    <xf numFmtId="0" fontId="5" fillId="0" borderId="0" xfId="0" applyFont="1" applyAlignment="1">
      <alignment vertical="center"/>
    </xf>
    <xf numFmtId="0" fontId="5" fillId="6" borderId="0" xfId="0" applyFont="1" applyFill="1" applyAlignment="1">
      <alignment horizontal="left" vertical="center"/>
    </xf>
    <xf numFmtId="49" fontId="5" fillId="2" borderId="0" xfId="0" applyNumberFormat="1" applyFont="1" applyFill="1" applyAlignment="1">
      <alignment horizontal="center"/>
    </xf>
    <xf numFmtId="0" fontId="5" fillId="0" borderId="0" xfId="0" applyFont="1"/>
    <xf numFmtId="0" fontId="33" fillId="0" borderId="0" xfId="0" applyFont="1" applyAlignment="1" applyProtection="1">
      <alignment vertical="center"/>
      <protection hidden="1"/>
    </xf>
    <xf numFmtId="0" fontId="5" fillId="0" borderId="0" xfId="7" applyAlignment="1">
      <alignment horizontal="left" vertical="center" wrapText="1"/>
    </xf>
    <xf numFmtId="0" fontId="5" fillId="0" borderId="0" xfId="7" applyAlignment="1">
      <alignment horizontal="left" vertical="center"/>
    </xf>
    <xf numFmtId="0" fontId="8" fillId="0" borderId="0" xfId="7" applyFont="1" applyAlignment="1">
      <alignment horizontal="left" vertical="center"/>
    </xf>
    <xf numFmtId="0" fontId="4" fillId="0" borderId="0" xfId="7" applyFont="1" applyAlignment="1">
      <alignment horizontal="left"/>
    </xf>
    <xf numFmtId="0" fontId="4" fillId="0" borderId="0" xfId="7" applyFont="1" applyAlignment="1">
      <alignment horizontal="left" vertical="center" wrapText="1"/>
    </xf>
    <xf numFmtId="0" fontId="4" fillId="0" borderId="0" xfId="7" applyFont="1" applyAlignment="1">
      <alignment horizontal="left" vertical="center"/>
    </xf>
    <xf numFmtId="0" fontId="8" fillId="3" borderId="0" xfId="7" applyFont="1" applyFill="1" applyAlignment="1">
      <alignment horizontal="left"/>
    </xf>
    <xf numFmtId="0" fontId="8" fillId="3" borderId="6" xfId="7" applyFont="1" applyFill="1" applyBorder="1" applyAlignment="1">
      <alignment horizontal="left" vertical="center" wrapText="1"/>
    </xf>
    <xf numFmtId="0" fontId="4" fillId="3" borderId="6" xfId="7" applyFont="1" applyFill="1" applyBorder="1" applyAlignment="1">
      <alignment horizontal="left" vertical="center"/>
    </xf>
    <xf numFmtId="0" fontId="4" fillId="3" borderId="0" xfId="7" applyFont="1" applyFill="1" applyAlignment="1">
      <alignment horizontal="left" vertical="center"/>
    </xf>
    <xf numFmtId="0" fontId="4" fillId="3" borderId="0" xfId="7" applyFont="1" applyFill="1" applyAlignment="1">
      <alignment horizontal="left" wrapText="1"/>
    </xf>
    <xf numFmtId="0" fontId="4" fillId="3" borderId="0" xfId="7" applyFont="1" applyFill="1" applyAlignment="1">
      <alignment horizontal="left"/>
    </xf>
    <xf numFmtId="0" fontId="5" fillId="3" borderId="0" xfId="7" applyFill="1" applyAlignment="1">
      <alignment horizontal="left" wrapText="1"/>
    </xf>
    <xf numFmtId="0" fontId="5" fillId="3" borderId="0" xfId="7" applyFill="1" applyAlignment="1">
      <alignment horizontal="left" vertical="center" wrapText="1"/>
    </xf>
    <xf numFmtId="0" fontId="9" fillId="0" borderId="0" xfId="7" applyFont="1" applyAlignment="1">
      <alignment horizontal="left" vertical="center"/>
    </xf>
    <xf numFmtId="0" fontId="21" fillId="3" borderId="0" xfId="7" applyFont="1" applyFill="1" applyAlignment="1">
      <alignment horizontal="left" vertical="center" wrapText="1"/>
    </xf>
    <xf numFmtId="0" fontId="5" fillId="6" borderId="0" xfId="0" applyFont="1" applyFill="1" applyAlignment="1">
      <alignment horizontal="left" vertical="center" wrapText="1"/>
    </xf>
    <xf numFmtId="0" fontId="5" fillId="6" borderId="0" xfId="0" applyFont="1" applyFill="1" applyAlignment="1">
      <alignment horizontal="left" vertical="center"/>
    </xf>
    <xf numFmtId="0" fontId="0" fillId="0" borderId="0" xfId="0" applyAlignment="1">
      <alignment horizontal="left" vertical="center"/>
    </xf>
    <xf numFmtId="0" fontId="5" fillId="5" borderId="0" xfId="0" applyFont="1" applyFill="1" applyAlignment="1">
      <alignment horizontal="left" vertical="center" wrapText="1"/>
    </xf>
    <xf numFmtId="0" fontId="5" fillId="5" borderId="0" xfId="0" applyFont="1" applyFill="1" applyAlignment="1">
      <alignment horizontal="left" vertical="center"/>
    </xf>
    <xf numFmtId="0" fontId="21" fillId="6" borderId="0" xfId="7" applyFont="1" applyFill="1" applyAlignment="1">
      <alignment horizontal="left" vertical="center" wrapText="1"/>
    </xf>
    <xf numFmtId="0" fontId="0" fillId="4" borderId="0" xfId="0" applyFill="1" applyAlignment="1" applyProtection="1">
      <alignment horizontal="left"/>
      <protection hidden="1"/>
    </xf>
    <xf numFmtId="49" fontId="0" fillId="4" borderId="0" xfId="0" applyNumberFormat="1" applyFill="1" applyAlignment="1" applyProtection="1">
      <alignment horizontal="left" vertical="center" wrapText="1"/>
      <protection locked="0"/>
    </xf>
    <xf numFmtId="0" fontId="4" fillId="0" borderId="0" xfId="0" applyFont="1" applyAlignment="1" applyProtection="1">
      <alignment horizontal="left" vertical="center" wrapText="1"/>
      <protection hidden="1"/>
    </xf>
    <xf numFmtId="0" fontId="16" fillId="0" borderId="0" xfId="0" applyFont="1" applyAlignment="1" applyProtection="1">
      <alignment horizontal="left" vertical="center" wrapText="1"/>
      <protection hidden="1"/>
    </xf>
    <xf numFmtId="14" fontId="15" fillId="0" borderId="0" xfId="0" applyNumberFormat="1" applyFont="1" applyAlignment="1" applyProtection="1">
      <alignment horizontal="left"/>
      <protection hidden="1"/>
    </xf>
    <xf numFmtId="0" fontId="22" fillId="0" borderId="0" xfId="0" applyFont="1" applyAlignment="1" applyProtection="1">
      <alignment horizontal="left" vertical="center" wrapText="1"/>
      <protection hidden="1"/>
    </xf>
    <xf numFmtId="0" fontId="7" fillId="0" borderId="0" xfId="0" applyFont="1" applyAlignment="1" applyProtection="1">
      <alignment horizontal="left" vertical="center"/>
      <protection hidden="1"/>
    </xf>
    <xf numFmtId="0" fontId="0" fillId="4" borderId="0" xfId="0" applyFill="1" applyAlignment="1" applyProtection="1">
      <alignment horizontal="center"/>
      <protection hidden="1"/>
    </xf>
    <xf numFmtId="0" fontId="29" fillId="0" borderId="0" xfId="0" applyFont="1" applyAlignment="1" applyProtection="1">
      <alignment horizontal="left" wrapText="1"/>
      <protection hidden="1"/>
    </xf>
    <xf numFmtId="0" fontId="4" fillId="0" borderId="0" xfId="0" applyFont="1" applyAlignment="1" applyProtection="1">
      <alignment horizontal="left"/>
      <protection hidden="1"/>
    </xf>
    <xf numFmtId="49" fontId="5" fillId="4" borderId="0" xfId="0" applyNumberFormat="1" applyFont="1" applyFill="1" applyAlignment="1" applyProtection="1">
      <alignment horizontal="left" vertical="center" wrapText="1"/>
      <protection locked="0"/>
    </xf>
    <xf numFmtId="49" fontId="4" fillId="2" borderId="0" xfId="0" applyNumberFormat="1" applyFont="1" applyFill="1" applyAlignment="1" applyProtection="1">
      <alignment horizontal="left"/>
      <protection locked="0"/>
    </xf>
    <xf numFmtId="0" fontId="8" fillId="0" borderId="0" xfId="4" applyFont="1" applyAlignment="1">
      <alignment horizontal="left" wrapText="1"/>
    </xf>
    <xf numFmtId="0" fontId="8" fillId="0" borderId="0" xfId="4" applyFont="1" applyAlignment="1">
      <alignment horizontal="left"/>
    </xf>
    <xf numFmtId="0" fontId="5" fillId="0" borderId="0" xfId="4" applyAlignment="1">
      <alignment horizontal="left" wrapText="1"/>
    </xf>
    <xf numFmtId="0" fontId="5" fillId="0" borderId="0" xfId="4" applyAlignment="1">
      <alignment horizontal="left"/>
    </xf>
    <xf numFmtId="0" fontId="9" fillId="0" borderId="0" xfId="4" applyFont="1" applyAlignment="1">
      <alignment horizontal="left" wrapText="1"/>
    </xf>
    <xf numFmtId="0" fontId="21" fillId="0" borderId="0" xfId="4" applyFont="1"/>
    <xf numFmtId="0" fontId="5" fillId="0" borderId="6" xfId="4" applyBorder="1" applyAlignment="1">
      <alignment horizontal="left" wrapText="1"/>
    </xf>
    <xf numFmtId="0" fontId="5" fillId="0" borderId="6" xfId="4" applyBorder="1" applyAlignment="1">
      <alignment horizontal="left"/>
    </xf>
    <xf numFmtId="0" fontId="5" fillId="4" borderId="1" xfId="4" applyFill="1" applyBorder="1" applyAlignment="1">
      <alignment horizontal="left" vertical="top" wrapText="1"/>
    </xf>
    <xf numFmtId="0" fontId="4" fillId="3" borderId="1" xfId="4" applyFont="1" applyFill="1" applyBorder="1" applyAlignment="1">
      <alignment horizontal="center" vertical="top" wrapText="1"/>
    </xf>
    <xf numFmtId="2" fontId="22" fillId="3" borderId="1" xfId="4" applyNumberFormat="1" applyFont="1" applyFill="1" applyBorder="1" applyAlignment="1">
      <alignment horizontal="center" vertical="top" wrapText="1"/>
    </xf>
    <xf numFmtId="0" fontId="5" fillId="3" borderId="0" xfId="4" applyFill="1"/>
    <xf numFmtId="0" fontId="1" fillId="0" borderId="0" xfId="1" applyAlignment="1" applyProtection="1">
      <alignment vertical="center"/>
    </xf>
    <xf numFmtId="0" fontId="5" fillId="7" borderId="0" xfId="7" applyFill="1"/>
    <xf numFmtId="0" fontId="5" fillId="8" borderId="0" xfId="7" applyFill="1"/>
    <xf numFmtId="0" fontId="33" fillId="0" borderId="4" xfId="4" applyFont="1" applyBorder="1" applyAlignment="1" applyProtection="1">
      <alignment vertical="top" wrapText="1"/>
      <protection hidden="1"/>
    </xf>
    <xf numFmtId="0" fontId="5" fillId="0" borderId="0" xfId="4" applyAlignment="1" applyProtection="1">
      <alignment wrapText="1"/>
      <protection hidden="1"/>
    </xf>
    <xf numFmtId="0" fontId="4" fillId="0" borderId="0" xfId="0" applyFont="1" applyAlignment="1" applyProtection="1">
      <alignment horizontal="center" vertical="center"/>
      <protection hidden="1"/>
    </xf>
    <xf numFmtId="49" fontId="5" fillId="2" borderId="0" xfId="0" applyNumberFormat="1" applyFont="1" applyFill="1" applyAlignment="1" applyProtection="1">
      <alignment vertical="center"/>
      <protection locked="0"/>
    </xf>
  </cellXfs>
  <cellStyles count="9">
    <cellStyle name="Hyperlink 2" xfId="2" xr:uid="{00000000-0005-0000-0000-000000000000}"/>
    <cellStyle name="Link" xfId="1" builtinId="8"/>
    <cellStyle name="Link 2" xfId="8" xr:uid="{E15F9285-2BC6-44B5-8DE9-3B2351384406}"/>
    <cellStyle name="Standard" xfId="0" builtinId="0"/>
    <cellStyle name="Standard 2" xfId="3" xr:uid="{00000000-0005-0000-0000-000003000000}"/>
    <cellStyle name="Standard 2 2" xfId="4" xr:uid="{00000000-0005-0000-0000-000004000000}"/>
    <cellStyle name="Standard 2 2 2" xfId="7" xr:uid="{24FFE6C9-E3EC-441F-9DB8-99A0901DA58C}"/>
    <cellStyle name="Standard 3" xfId="5" xr:uid="{00000000-0005-0000-0000-000005000000}"/>
    <cellStyle name="Standard_Kochsalz" xfId="6" xr:uid="{00000000-0005-0000-0000-000006000000}"/>
  </cellStyles>
  <dxfs count="40">
    <dxf>
      <font>
        <condense val="0"/>
        <extend val="0"/>
        <color indexed="9"/>
      </font>
    </dxf>
    <dxf>
      <font>
        <condense val="0"/>
        <extend val="0"/>
        <color auto="1"/>
      </font>
      <fill>
        <patternFill>
          <bgColor indexed="4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auto="1"/>
      </font>
      <fill>
        <patternFill>
          <bgColor indexed="43"/>
        </patternFill>
      </fill>
    </dxf>
    <dxf>
      <fill>
        <patternFill>
          <bgColor indexed="43"/>
        </patternFill>
      </fill>
    </dxf>
    <dxf>
      <fill>
        <patternFill>
          <bgColor indexed="1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Drop" dropLines="50" dropStyle="combo" dx="39" fmlaLink="Glucuronolacton!$B$1" fmlaRange="Glucuronolacton!$B$3:$B$12" sel="10" val="0"/>
</file>

<file path=xl/ctrlProps/ctrlProp10.xml><?xml version="1.0" encoding="utf-8"?>
<formControlPr xmlns="http://schemas.microsoft.com/office/spreadsheetml/2009/9/main" objectType="Drop" dropLines="50" dropStyle="combo" dx="39" fmlaLink="Sucralose!$B$1" fmlaRange="Sucralose!$B$3:$B$11" sel="9" val="0"/>
</file>

<file path=xl/ctrlProps/ctrlProp11.xml><?xml version="1.0" encoding="utf-8"?>
<formControlPr xmlns="http://schemas.microsoft.com/office/spreadsheetml/2009/9/main" objectType="Drop" dropLines="50" dropStyle="combo" dx="39" fmlaLink="Sucralose!$B$24" fmlaRange="Sucralose!$B$25:$B$35" sel="11" val="0"/>
</file>

<file path=xl/ctrlProps/ctrlProp12.xml><?xml version="1.0" encoding="utf-8"?>
<formControlPr xmlns="http://schemas.microsoft.com/office/spreadsheetml/2009/9/main" objectType="Drop" dropLines="50" dropStyle="combo" dx="39" fmlaLink="BenzoeSorbin!$D$2" fmlaRange="BenzoeSorbin!$B$3:$B$19" sel="17" val="0"/>
</file>

<file path=xl/ctrlProps/ctrlProp13.xml><?xml version="1.0" encoding="utf-8"?>
<formControlPr xmlns="http://schemas.microsoft.com/office/spreadsheetml/2009/9/main" objectType="Drop" dropLines="50" dropStyle="combo" dx="39" fmlaLink="GluFruSac!$D$2" fmlaRange="GluFruSac!$B$3:$B$22" sel="20" val="0"/>
</file>

<file path=xl/ctrlProps/ctrlProp14.xml><?xml version="1.0" encoding="utf-8"?>
<formControlPr xmlns="http://schemas.microsoft.com/office/spreadsheetml/2009/9/main" objectType="Drop" dropLines="50" dropStyle="combo" dx="39" fmlaLink="GluFruSac!$E$2" fmlaRange="GluFruSac!$B$3:$B$22" sel="20" val="0"/>
</file>

<file path=xl/ctrlProps/ctrlProp15.xml><?xml version="1.0" encoding="utf-8"?>
<formControlPr xmlns="http://schemas.microsoft.com/office/spreadsheetml/2009/9/main" objectType="Drop" dropLines="50" dropStyle="combo" dx="39" fmlaLink="GluFruSac!$F$2" fmlaRange="GluFruSac!$B$3:$B$22" sel="20" val="0"/>
</file>

<file path=xl/ctrlProps/ctrlProp16.xml><?xml version="1.0" encoding="utf-8"?>
<formControlPr xmlns="http://schemas.microsoft.com/office/spreadsheetml/2009/9/main" objectType="Drop" dropLines="50" dropStyle="combo" dx="39" fmlaLink="BenzoeSorbin!$E$2" fmlaRange="BenzoeSorbin!$B$3:$B$19" sel="17" val="0"/>
</file>

<file path=xl/ctrlProps/ctrlProp17.xml><?xml version="1.0" encoding="utf-8"?>
<formControlPr xmlns="http://schemas.microsoft.com/office/spreadsheetml/2009/9/main" objectType="Drop" dropLines="50" dropStyle="combo" dx="39" fmlaLink="Osmolalität!$B$1" fmlaRange="Osmolalität!$B$3:$B$12" sel="10" val="0"/>
</file>

<file path=xl/ctrlProps/ctrlProp2.xml><?xml version="1.0" encoding="utf-8"?>
<formControlPr xmlns="http://schemas.microsoft.com/office/spreadsheetml/2009/9/main" objectType="Drop" dropLines="50" dropStyle="combo" dx="39" fmlaLink="Inosit!$B$1" fmlaRange="Inosit!$B$3:$B$9" sel="7" val="0"/>
</file>

<file path=xl/ctrlProps/ctrlProp3.xml><?xml version="1.0" encoding="utf-8"?>
<formControlPr xmlns="http://schemas.microsoft.com/office/spreadsheetml/2009/9/main" objectType="Drop" dropLines="50" dropStyle="combo" dx="39" fmlaLink="Glucuronsaeure!$B$1" fmlaRange="Glucuronsaeure!$B$3:$B$12" sel="10" val="0"/>
</file>

<file path=xl/ctrlProps/ctrlProp4.xml><?xml version="1.0" encoding="utf-8"?>
<formControlPr xmlns="http://schemas.microsoft.com/office/spreadsheetml/2009/9/main" objectType="Drop" dropLines="50" dropStyle="combo" dx="39" fmlaLink="Acesulfam_K!$B$1" fmlaRange="Acesulfam_K!$B$3:$B$26" sel="24" val="0"/>
</file>

<file path=xl/ctrlProps/ctrlProp5.xml><?xml version="1.0" encoding="utf-8"?>
<formControlPr xmlns="http://schemas.microsoft.com/office/spreadsheetml/2009/9/main" objectType="Drop" dropLines="25" dropStyle="combo" dx="39" fmlaLink="'pH-Wert'!$B$1" fmlaRange="'pH-Wert'!$B$3:$B$22" sel="20" val="0"/>
</file>

<file path=xl/ctrlProps/ctrlProp6.xml><?xml version="1.0" encoding="utf-8"?>
<formControlPr xmlns="http://schemas.microsoft.com/office/spreadsheetml/2009/9/main" objectType="Drop" dropLines="25" dropStyle="combo" dx="39" fmlaLink="Taurin!$B$1" fmlaRange="Taurin!$B$3:$B$23" sel="21" val="0"/>
</file>

<file path=xl/ctrlProps/ctrlProp7.xml><?xml version="1.0" encoding="utf-8"?>
<formControlPr xmlns="http://schemas.microsoft.com/office/spreadsheetml/2009/9/main" objectType="Drop" dropLines="50" dropStyle="combo" dx="39" fmlaLink="Coffein!$B$1" fmlaRange="Coffein!$B$3:$B$28" sel="26" val="0"/>
</file>

<file path=xl/ctrlProps/ctrlProp8.xml><?xml version="1.0" encoding="utf-8"?>
<formControlPr xmlns="http://schemas.microsoft.com/office/spreadsheetml/2009/9/main" objectType="Drop" dropLines="50" dropStyle="combo" dx="39" fmlaLink="Saccharin!$B$1" fmlaRange="Saccharin!$B$3:$B$27" sel="25" val="0"/>
</file>

<file path=xl/ctrlProps/ctrlProp9.xml><?xml version="1.0" encoding="utf-8"?>
<formControlPr xmlns="http://schemas.microsoft.com/office/spreadsheetml/2009/9/main" objectType="Drop" dropLines="15" dropStyle="combo" dx="39" fmlaLink="Teilnehmerdaten!$D$4" fmlaRange="Teilnehmerdaten!$G$5:$G$6" sel="2"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33338</xdr:colOff>
      <xdr:row>40</xdr:row>
      <xdr:rowOff>133350</xdr:rowOff>
    </xdr:to>
    <xdr:pic>
      <xdr:nvPicPr>
        <xdr:cNvPr id="2" name="Picture 1">
          <a:extLst>
            <a:ext uri="{FF2B5EF4-FFF2-40B4-BE49-F238E27FC236}">
              <a16:creationId xmlns:a16="http://schemas.microsoft.com/office/drawing/2014/main" id="{3DC0BFCD-C795-497B-B229-248117B086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367338" cy="7181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509588</xdr:colOff>
      <xdr:row>49</xdr:row>
      <xdr:rowOff>133556</xdr:rowOff>
    </xdr:to>
    <xdr:pic>
      <xdr:nvPicPr>
        <xdr:cNvPr id="2" name="Grafik 1">
          <a:extLst>
            <a:ext uri="{FF2B5EF4-FFF2-40B4-BE49-F238E27FC236}">
              <a16:creationId xmlns:a16="http://schemas.microsoft.com/office/drawing/2014/main" id="{46825748-CE9F-8A08-E985-87E18FA1F8C6}"/>
            </a:ext>
          </a:extLst>
        </xdr:cNvPr>
        <xdr:cNvPicPr>
          <a:picLocks noChangeAspect="1"/>
        </xdr:cNvPicPr>
      </xdr:nvPicPr>
      <xdr:blipFill>
        <a:blip xmlns:r="http://schemas.openxmlformats.org/officeDocument/2006/relationships" r:embed="rId1"/>
        <a:stretch>
          <a:fillRect/>
        </a:stretch>
      </xdr:blipFill>
      <xdr:spPr>
        <a:xfrm>
          <a:off x="0" y="0"/>
          <a:ext cx="6224588" cy="876796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23813</xdr:colOff>
          <xdr:row>44</xdr:row>
          <xdr:rowOff>28575</xdr:rowOff>
        </xdr:from>
        <xdr:to>
          <xdr:col>7</xdr:col>
          <xdr:colOff>328613</xdr:colOff>
          <xdr:row>45</xdr:row>
          <xdr:rowOff>0</xdr:rowOff>
        </xdr:to>
        <xdr:sp macro="" textlink="">
          <xdr:nvSpPr>
            <xdr:cNvPr id="2095" name="Drop Down 47" hidden="1">
              <a:extLst>
                <a:ext uri="{63B3BB69-23CF-44E3-9099-C40C66FF867C}">
                  <a14:compatExt spid="_x0000_s2095"/>
                </a:ext>
                <a:ext uri="{FF2B5EF4-FFF2-40B4-BE49-F238E27FC236}">
                  <a16:creationId xmlns:a16="http://schemas.microsoft.com/office/drawing/2014/main" id="{00000000-0008-0000-08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42</xdr:row>
          <xdr:rowOff>23813</xdr:rowOff>
        </xdr:from>
        <xdr:to>
          <xdr:col>7</xdr:col>
          <xdr:colOff>328613</xdr:colOff>
          <xdr:row>42</xdr:row>
          <xdr:rowOff>219075</xdr:rowOff>
        </xdr:to>
        <xdr:sp macro="" textlink="">
          <xdr:nvSpPr>
            <xdr:cNvPr id="2096" name="Drop Down 48" hidden="1">
              <a:extLst>
                <a:ext uri="{63B3BB69-23CF-44E3-9099-C40C66FF867C}">
                  <a14:compatExt spid="_x0000_s2096"/>
                </a:ext>
                <a:ext uri="{FF2B5EF4-FFF2-40B4-BE49-F238E27FC236}">
                  <a16:creationId xmlns:a16="http://schemas.microsoft.com/office/drawing/2014/main" id="{00000000-0008-0000-08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46</xdr:row>
          <xdr:rowOff>28575</xdr:rowOff>
        </xdr:from>
        <xdr:to>
          <xdr:col>7</xdr:col>
          <xdr:colOff>328613</xdr:colOff>
          <xdr:row>47</xdr:row>
          <xdr:rowOff>0</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8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48</xdr:row>
          <xdr:rowOff>28575</xdr:rowOff>
        </xdr:from>
        <xdr:to>
          <xdr:col>7</xdr:col>
          <xdr:colOff>328613</xdr:colOff>
          <xdr:row>49</xdr:row>
          <xdr:rowOff>0</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8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36</xdr:row>
          <xdr:rowOff>28575</xdr:rowOff>
        </xdr:from>
        <xdr:to>
          <xdr:col>7</xdr:col>
          <xdr:colOff>328613</xdr:colOff>
          <xdr:row>37</xdr:row>
          <xdr:rowOff>0</xdr:rowOff>
        </xdr:to>
        <xdr:sp macro="" textlink="">
          <xdr:nvSpPr>
            <xdr:cNvPr id="2124" name="Drop Down 76" hidden="1">
              <a:extLst>
                <a:ext uri="{63B3BB69-23CF-44E3-9099-C40C66FF867C}">
                  <a14:compatExt spid="_x0000_s2124"/>
                </a:ext>
                <a:ext uri="{FF2B5EF4-FFF2-40B4-BE49-F238E27FC236}">
                  <a16:creationId xmlns:a16="http://schemas.microsoft.com/office/drawing/2014/main" id="{00000000-0008-0000-08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38</xdr:row>
          <xdr:rowOff>28575</xdr:rowOff>
        </xdr:from>
        <xdr:to>
          <xdr:col>7</xdr:col>
          <xdr:colOff>328613</xdr:colOff>
          <xdr:row>39</xdr:row>
          <xdr:rowOff>0</xdr:rowOff>
        </xdr:to>
        <xdr:sp macro="" textlink="">
          <xdr:nvSpPr>
            <xdr:cNvPr id="2125" name="Drop Down 77" hidden="1">
              <a:extLst>
                <a:ext uri="{63B3BB69-23CF-44E3-9099-C40C66FF867C}">
                  <a14:compatExt spid="_x0000_s2125"/>
                </a:ext>
                <a:ext uri="{FF2B5EF4-FFF2-40B4-BE49-F238E27FC236}">
                  <a16:creationId xmlns:a16="http://schemas.microsoft.com/office/drawing/2014/main" id="{00000000-0008-0000-08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40</xdr:row>
          <xdr:rowOff>28575</xdr:rowOff>
        </xdr:from>
        <xdr:to>
          <xdr:col>7</xdr:col>
          <xdr:colOff>328613</xdr:colOff>
          <xdr:row>41</xdr:row>
          <xdr:rowOff>0</xdr:rowOff>
        </xdr:to>
        <xdr:sp macro="" textlink="">
          <xdr:nvSpPr>
            <xdr:cNvPr id="2126" name="Drop Down 78" hidden="1">
              <a:extLst>
                <a:ext uri="{63B3BB69-23CF-44E3-9099-C40C66FF867C}">
                  <a14:compatExt spid="_x0000_s2126"/>
                </a:ext>
                <a:ext uri="{FF2B5EF4-FFF2-40B4-BE49-F238E27FC236}">
                  <a16:creationId xmlns:a16="http://schemas.microsoft.com/office/drawing/2014/main" id="{00000000-0008-0000-08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50</xdr:row>
          <xdr:rowOff>28575</xdr:rowOff>
        </xdr:from>
        <xdr:to>
          <xdr:col>7</xdr:col>
          <xdr:colOff>328613</xdr:colOff>
          <xdr:row>51</xdr:row>
          <xdr:rowOff>0</xdr:rowOff>
        </xdr:to>
        <xdr:sp macro="" textlink="">
          <xdr:nvSpPr>
            <xdr:cNvPr id="2127" name="Drop Down 79" hidden="1">
              <a:extLst>
                <a:ext uri="{63B3BB69-23CF-44E3-9099-C40C66FF867C}">
                  <a14:compatExt spid="_x0000_s2127"/>
                </a:ext>
                <a:ext uri="{FF2B5EF4-FFF2-40B4-BE49-F238E27FC236}">
                  <a16:creationId xmlns:a16="http://schemas.microsoft.com/office/drawing/2014/main" id="{00000000-0008-0000-08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xdr:row>
          <xdr:rowOff>23813</xdr:rowOff>
        </xdr:from>
        <xdr:to>
          <xdr:col>6</xdr:col>
          <xdr:colOff>828675</xdr:colOff>
          <xdr:row>14</xdr:row>
          <xdr:rowOff>295275</xdr:rowOff>
        </xdr:to>
        <xdr:sp macro="" textlink="">
          <xdr:nvSpPr>
            <xdr:cNvPr id="2128" name="Drop Down 80" hidden="1">
              <a:extLst>
                <a:ext uri="{63B3BB69-23CF-44E3-9099-C40C66FF867C}">
                  <a14:compatExt spid="_x0000_s2128"/>
                </a:ext>
                <a:ext uri="{FF2B5EF4-FFF2-40B4-BE49-F238E27FC236}">
                  <a16:creationId xmlns:a16="http://schemas.microsoft.com/office/drawing/2014/main" id="{00000000-0008-0000-08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52</xdr:row>
          <xdr:rowOff>28575</xdr:rowOff>
        </xdr:from>
        <xdr:to>
          <xdr:col>7</xdr:col>
          <xdr:colOff>328613</xdr:colOff>
          <xdr:row>53</xdr:row>
          <xdr:rowOff>0</xdr:rowOff>
        </xdr:to>
        <xdr:sp macro="" textlink="">
          <xdr:nvSpPr>
            <xdr:cNvPr id="2134" name="Drop Down 86" hidden="1">
              <a:extLst>
                <a:ext uri="{63B3BB69-23CF-44E3-9099-C40C66FF867C}">
                  <a14:compatExt spid="_x0000_s2134"/>
                </a:ext>
                <a:ext uri="{FF2B5EF4-FFF2-40B4-BE49-F238E27FC236}">
                  <a16:creationId xmlns:a16="http://schemas.microsoft.com/office/drawing/2014/main" id="{00000000-0008-0000-0800-00005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54</xdr:row>
          <xdr:rowOff>28575</xdr:rowOff>
        </xdr:from>
        <xdr:to>
          <xdr:col>7</xdr:col>
          <xdr:colOff>328613</xdr:colOff>
          <xdr:row>55</xdr:row>
          <xdr:rowOff>0</xdr:rowOff>
        </xdr:to>
        <xdr:sp macro="" textlink="">
          <xdr:nvSpPr>
            <xdr:cNvPr id="2137" name="Drop Down 89" hidden="1">
              <a:extLst>
                <a:ext uri="{63B3BB69-23CF-44E3-9099-C40C66FF867C}">
                  <a14:compatExt spid="_x0000_s2137"/>
                </a:ext>
                <a:ext uri="{FF2B5EF4-FFF2-40B4-BE49-F238E27FC236}">
                  <a16:creationId xmlns:a16="http://schemas.microsoft.com/office/drawing/2014/main" id="{00000000-0008-0000-08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62</xdr:row>
          <xdr:rowOff>14288</xdr:rowOff>
        </xdr:from>
        <xdr:to>
          <xdr:col>7</xdr:col>
          <xdr:colOff>328613</xdr:colOff>
          <xdr:row>62</xdr:row>
          <xdr:rowOff>219075</xdr:rowOff>
        </xdr:to>
        <xdr:sp macro="" textlink="">
          <xdr:nvSpPr>
            <xdr:cNvPr id="2138" name="Drop Down 90" hidden="1">
              <a:extLst>
                <a:ext uri="{63B3BB69-23CF-44E3-9099-C40C66FF867C}">
                  <a14:compatExt spid="_x0000_s2138"/>
                </a:ext>
                <a:ext uri="{FF2B5EF4-FFF2-40B4-BE49-F238E27FC236}">
                  <a16:creationId xmlns:a16="http://schemas.microsoft.com/office/drawing/2014/main" id="{00000000-0008-0000-08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64</xdr:row>
          <xdr:rowOff>14288</xdr:rowOff>
        </xdr:from>
        <xdr:to>
          <xdr:col>7</xdr:col>
          <xdr:colOff>328613</xdr:colOff>
          <xdr:row>64</xdr:row>
          <xdr:rowOff>219075</xdr:rowOff>
        </xdr:to>
        <xdr:sp macro="" textlink="">
          <xdr:nvSpPr>
            <xdr:cNvPr id="2140" name="Drop Down 92" hidden="1">
              <a:extLst>
                <a:ext uri="{63B3BB69-23CF-44E3-9099-C40C66FF867C}">
                  <a14:compatExt spid="_x0000_s2140"/>
                </a:ext>
                <a:ext uri="{FF2B5EF4-FFF2-40B4-BE49-F238E27FC236}">
                  <a16:creationId xmlns:a16="http://schemas.microsoft.com/office/drawing/2014/main" id="{00000000-0008-0000-08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56</xdr:row>
          <xdr:rowOff>28575</xdr:rowOff>
        </xdr:from>
        <xdr:to>
          <xdr:col>7</xdr:col>
          <xdr:colOff>328613</xdr:colOff>
          <xdr:row>57</xdr:row>
          <xdr:rowOff>0</xdr:rowOff>
        </xdr:to>
        <xdr:sp macro="" textlink="">
          <xdr:nvSpPr>
            <xdr:cNvPr id="2141" name="Drop Down 93" hidden="1">
              <a:extLst>
                <a:ext uri="{63B3BB69-23CF-44E3-9099-C40C66FF867C}">
                  <a14:compatExt spid="_x0000_s2141"/>
                </a:ext>
                <a:ext uri="{FF2B5EF4-FFF2-40B4-BE49-F238E27FC236}">
                  <a16:creationId xmlns:a16="http://schemas.microsoft.com/office/drawing/2014/main" id="{32CF6D58-4F52-4F22-E653-CB1763A4B87E}"/>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58</xdr:row>
          <xdr:rowOff>28575</xdr:rowOff>
        </xdr:from>
        <xdr:to>
          <xdr:col>7</xdr:col>
          <xdr:colOff>328613</xdr:colOff>
          <xdr:row>59</xdr:row>
          <xdr:rowOff>0</xdr:rowOff>
        </xdr:to>
        <xdr:sp macro="" textlink="">
          <xdr:nvSpPr>
            <xdr:cNvPr id="2142" name="Drop Down 94" hidden="1">
              <a:extLst>
                <a:ext uri="{63B3BB69-23CF-44E3-9099-C40C66FF867C}">
                  <a14:compatExt spid="_x0000_s2142"/>
                </a:ext>
                <a:ext uri="{FF2B5EF4-FFF2-40B4-BE49-F238E27FC236}">
                  <a16:creationId xmlns:a16="http://schemas.microsoft.com/office/drawing/2014/main" id="{463541D0-EA9B-F138-40DC-4064174F20FE}"/>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60</xdr:row>
          <xdr:rowOff>28575</xdr:rowOff>
        </xdr:from>
        <xdr:to>
          <xdr:col>7</xdr:col>
          <xdr:colOff>328613</xdr:colOff>
          <xdr:row>61</xdr:row>
          <xdr:rowOff>0</xdr:rowOff>
        </xdr:to>
        <xdr:sp macro="" textlink="">
          <xdr:nvSpPr>
            <xdr:cNvPr id="2143" name="Drop Down 95" hidden="1">
              <a:extLst>
                <a:ext uri="{63B3BB69-23CF-44E3-9099-C40C66FF867C}">
                  <a14:compatExt spid="_x0000_s2143"/>
                </a:ext>
                <a:ext uri="{FF2B5EF4-FFF2-40B4-BE49-F238E27FC236}">
                  <a16:creationId xmlns:a16="http://schemas.microsoft.com/office/drawing/2014/main" id="{2ED54304-0F13-ED4E-7AB3-503AC77FBD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oneCellAnchor>
        <xdr:from>
          <xdr:col>1</xdr:col>
          <xdr:colOff>23813</xdr:colOff>
          <xdr:row>66</xdr:row>
          <xdr:rowOff>14288</xdr:rowOff>
        </xdr:from>
        <xdr:ext cx="5943600" cy="204787"/>
        <xdr:sp macro="" textlink="">
          <xdr:nvSpPr>
            <xdr:cNvPr id="2144" name="Drop Down 96" hidden="1">
              <a:extLst>
                <a:ext uri="{63B3BB69-23CF-44E3-9099-C40C66FF867C}">
                  <a14:compatExt spid="_x0000_s2144"/>
                </a:ext>
                <a:ext uri="{FF2B5EF4-FFF2-40B4-BE49-F238E27FC236}">
                  <a16:creationId xmlns:a16="http://schemas.microsoft.com/office/drawing/2014/main" id="{43BBCE39-1C75-4211-9DFD-179A867B982A}"/>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one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Daten\TABELLEN\LVU\Ergebnistabellen\2025\ungesch&#252;tzt\2025-13-ungesch&#252;tzt.xlsx" TargetMode="External"/><Relationship Id="rId1" Type="http://schemas.openxmlformats.org/officeDocument/2006/relationships/externalLinkPath" Target="/Daten/TABELLEN/LVU/Ergebnistabellen/2025/ungesch&#252;tzt/2025-13-ungesch&#252;tz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aten/TABELLEN/LVU/Ergebnistabellen/2013/ungeschuetzt/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ignificance"/>
      <sheetName val="Reporting"/>
      <sheetName val="Short Instruction"/>
      <sheetName val="Auswertung"/>
      <sheetName val="Datenübernahme"/>
      <sheetName val="Signifikanz"/>
      <sheetName val="Ausfüllhinweise"/>
      <sheetName val="Kurzanleitung"/>
      <sheetName val="Kontakt"/>
      <sheetName val="Teilnehmerdaten"/>
      <sheetName val="Ergebnisse"/>
      <sheetName val="Mitteilungen"/>
      <sheetName val="Maltit"/>
      <sheetName val="Wasser"/>
      <sheetName val="Saccharose"/>
      <sheetName val="Lactose"/>
      <sheetName val="Fett"/>
      <sheetName val="HBSZ"/>
      <sheetName val="Buttersäure"/>
      <sheetName val="Buttersäuremethylester"/>
      <sheetName val="Gesamtalkaloide"/>
      <sheetName val="Theobromin"/>
      <sheetName val="Coffein"/>
      <sheetName val="Rohprotein"/>
    </sheetNames>
    <sheetDataSet>
      <sheetData sheetId="0"/>
      <sheetData sheetId="1"/>
      <sheetData sheetId="2" refreshError="1"/>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3.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9.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omments" Target="../comments3.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lvus.de/html/pdf/aprotec.php?file=anleitung.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515F0-A000-4787-8819-74A077C2C2B3}">
  <dimension ref="A1:C13"/>
  <sheetViews>
    <sheetView workbookViewId="0">
      <selection sqref="A1:C1"/>
    </sheetView>
  </sheetViews>
  <sheetFormatPr baseColWidth="10" defaultColWidth="11.42578125" defaultRowHeight="13.9" x14ac:dyDescent="0.4"/>
  <cols>
    <col min="1" max="2" width="27.7109375" style="67" customWidth="1"/>
    <col min="3" max="3" width="30.42578125" style="67" customWidth="1"/>
    <col min="4" max="16384" width="11.42578125" style="67"/>
  </cols>
  <sheetData>
    <row r="1" spans="1:3" ht="30.75" customHeight="1" x14ac:dyDescent="0.4">
      <c r="A1" s="147" t="s">
        <v>51</v>
      </c>
      <c r="B1" s="148"/>
      <c r="C1" s="148"/>
    </row>
    <row r="2" spans="1:3" ht="51.95" customHeight="1" x14ac:dyDescent="0.4">
      <c r="A2" s="149" t="s">
        <v>61</v>
      </c>
      <c r="B2" s="150"/>
      <c r="C2" s="150"/>
    </row>
    <row r="3" spans="1:3" ht="74.25" customHeight="1" x14ac:dyDescent="0.4">
      <c r="A3" s="149" t="s">
        <v>130</v>
      </c>
      <c r="B3" s="149"/>
      <c r="C3" s="149"/>
    </row>
    <row r="4" spans="1:3" ht="80.45" customHeight="1" x14ac:dyDescent="0.55000000000000004">
      <c r="A4" s="149" t="s">
        <v>133</v>
      </c>
      <c r="B4" s="150"/>
      <c r="C4" s="150"/>
    </row>
    <row r="5" spans="1:3" ht="30.5" customHeight="1" x14ac:dyDescent="0.45">
      <c r="A5" s="151"/>
      <c r="B5" s="151"/>
      <c r="C5" s="151"/>
    </row>
    <row r="6" spans="1:3" ht="30.5" customHeight="1" x14ac:dyDescent="0.4">
      <c r="A6" s="152" t="s">
        <v>52</v>
      </c>
    </row>
    <row r="7" spans="1:3" ht="54" customHeight="1" x14ac:dyDescent="0.4">
      <c r="A7" s="153" t="s">
        <v>53</v>
      </c>
      <c r="B7" s="154"/>
      <c r="C7" s="154"/>
    </row>
    <row r="9" spans="1:3" x14ac:dyDescent="0.4">
      <c r="A9" s="155" t="s">
        <v>54</v>
      </c>
      <c r="B9" s="155" t="s">
        <v>55</v>
      </c>
    </row>
    <row r="10" spans="1:3" ht="15.4" x14ac:dyDescent="0.4">
      <c r="A10" s="156">
        <v>1379</v>
      </c>
      <c r="B10" s="156">
        <v>1380</v>
      </c>
    </row>
    <row r="11" spans="1:3" ht="15.4" x14ac:dyDescent="0.4">
      <c r="A11" s="156">
        <v>179.34</v>
      </c>
      <c r="B11" s="156">
        <v>179</v>
      </c>
    </row>
    <row r="12" spans="1:3" ht="15.4" x14ac:dyDescent="0.4">
      <c r="A12" s="156">
        <v>80.12</v>
      </c>
      <c r="B12" s="156">
        <v>80.099999999999994</v>
      </c>
    </row>
    <row r="13" spans="1:3" ht="15.4" x14ac:dyDescent="0.4">
      <c r="A13" s="156">
        <v>7.8</v>
      </c>
      <c r="B13" s="157">
        <v>7.8</v>
      </c>
    </row>
  </sheetData>
  <sheetProtection password="CAA1" sheet="1" objects="1" scenarios="1"/>
  <mergeCells count="6">
    <mergeCell ref="A1:C1"/>
    <mergeCell ref="A2:C2"/>
    <mergeCell ref="A3:C3"/>
    <mergeCell ref="A4:C4"/>
    <mergeCell ref="A5:C5"/>
    <mergeCell ref="A7:C7"/>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6"/>
  <dimension ref="A1:J68"/>
  <sheetViews>
    <sheetView workbookViewId="0">
      <selection activeCell="B68" sqref="B68:H68"/>
    </sheetView>
  </sheetViews>
  <sheetFormatPr baseColWidth="10" defaultColWidth="11.42578125" defaultRowHeight="13.9" x14ac:dyDescent="0.4"/>
  <cols>
    <col min="1" max="1" width="34.42578125" style="9" customWidth="1"/>
    <col min="2" max="2" width="12" style="9" bestFit="1" customWidth="1"/>
    <col min="3" max="3" width="13" style="9" bestFit="1" customWidth="1"/>
    <col min="4" max="6" width="15.640625" style="9" customWidth="1"/>
    <col min="7" max="7" width="12.640625" style="9" customWidth="1"/>
    <col min="8" max="8" width="9.640625" style="9" customWidth="1"/>
    <col min="9" max="9" width="5.640625" style="9" customWidth="1"/>
    <col min="10" max="10" width="11.640625" style="9" customWidth="1"/>
    <col min="11" max="16384" width="11.42578125" style="9"/>
  </cols>
  <sheetData>
    <row r="1" spans="1:8" ht="21.95" customHeight="1" x14ac:dyDescent="0.55000000000000004">
      <c r="A1" s="5" t="s">
        <v>56</v>
      </c>
      <c r="B1" s="6"/>
      <c r="E1" s="7" t="s">
        <v>144</v>
      </c>
      <c r="F1" s="8"/>
      <c r="G1" s="92" t="s">
        <v>310</v>
      </c>
    </row>
    <row r="2" spans="1:8" ht="21.95" customHeight="1" x14ac:dyDescent="0.55000000000000004">
      <c r="A2" s="5" t="s">
        <v>82</v>
      </c>
      <c r="B2" s="6"/>
      <c r="E2" s="7" t="s">
        <v>145</v>
      </c>
      <c r="F2" s="8"/>
      <c r="G2" s="92" t="s">
        <v>310</v>
      </c>
    </row>
    <row r="3" spans="1:8" ht="21.95" customHeight="1" x14ac:dyDescent="0.55000000000000004">
      <c r="A3" s="5"/>
      <c r="B3" s="6"/>
      <c r="E3" s="138" t="s">
        <v>41</v>
      </c>
      <c r="F3" s="138"/>
      <c r="G3" s="47">
        <v>1</v>
      </c>
    </row>
    <row r="4" spans="1:8" ht="21.95" customHeight="1" x14ac:dyDescent="0.5">
      <c r="A4" s="7" t="s">
        <v>8</v>
      </c>
      <c r="B4" s="9" t="s">
        <v>3</v>
      </c>
      <c r="E4" s="46" t="str">
        <f>IF(OR(ISBLANK(G1),G1="?"),"",IF(ISNUMBER(VALUE(G1)),"","Bitte nur Ziffern eingeben (numbers only)"))</f>
        <v/>
      </c>
      <c r="F4" s="8"/>
      <c r="G4" s="31"/>
      <c r="H4" s="10"/>
    </row>
    <row r="5" spans="1:8" ht="21.95" customHeight="1" x14ac:dyDescent="0.5">
      <c r="A5" s="10" t="s">
        <v>57</v>
      </c>
      <c r="B5" s="139">
        <v>45984</v>
      </c>
      <c r="C5" s="139"/>
      <c r="E5" s="46" t="str">
        <f>IF(OR(ISBLANK(G2),G2="?"),"",IF(ISNUMBER(VALUE(G2)),"","Bitte nur Ziffern eingeben (numbers only)"))</f>
        <v/>
      </c>
      <c r="F5" s="12"/>
      <c r="G5" s="8"/>
      <c r="H5" s="10"/>
    </row>
    <row r="6" spans="1:8" ht="12.2" customHeight="1" x14ac:dyDescent="0.4"/>
    <row r="7" spans="1:8" s="14" customFormat="1" ht="39.950000000000003" customHeight="1" x14ac:dyDescent="0.4">
      <c r="A7" s="137" t="s">
        <v>134</v>
      </c>
      <c r="B7" s="137"/>
      <c r="C7" s="137"/>
      <c r="D7" s="137"/>
      <c r="E7" s="137"/>
      <c r="F7" s="137"/>
      <c r="G7" s="137"/>
    </row>
    <row r="8" spans="1:8" s="14" customFormat="1" ht="39.950000000000003" customHeight="1" x14ac:dyDescent="0.4">
      <c r="A8" s="137" t="s">
        <v>311</v>
      </c>
      <c r="B8" s="137"/>
      <c r="C8" s="137"/>
      <c r="D8" s="137"/>
      <c r="E8" s="137"/>
      <c r="F8" s="137"/>
      <c r="G8" s="137"/>
    </row>
    <row r="9" spans="1:8" s="14" customFormat="1" ht="55.7" customHeight="1" x14ac:dyDescent="0.4">
      <c r="A9" s="137" t="s">
        <v>135</v>
      </c>
      <c r="B9" s="137"/>
      <c r="C9" s="137"/>
      <c r="D9" s="137"/>
      <c r="E9" s="137"/>
      <c r="F9" s="137"/>
      <c r="G9" s="137"/>
    </row>
    <row r="10" spans="1:8" s="14" customFormat="1" ht="39.950000000000003" customHeight="1" x14ac:dyDescent="0.4">
      <c r="A10" s="137" t="s">
        <v>108</v>
      </c>
      <c r="B10" s="137"/>
      <c r="C10" s="137"/>
      <c r="D10" s="137"/>
      <c r="E10" s="137"/>
      <c r="F10" s="137"/>
      <c r="G10" s="137"/>
    </row>
    <row r="11" spans="1:8" s="14" customFormat="1" ht="39.950000000000003" customHeight="1" x14ac:dyDescent="0.4">
      <c r="A11" s="137" t="s">
        <v>58</v>
      </c>
      <c r="B11" s="137"/>
      <c r="C11" s="137"/>
      <c r="D11" s="137"/>
      <c r="E11" s="137"/>
      <c r="F11" s="137"/>
      <c r="G11" s="137"/>
    </row>
    <row r="12" spans="1:8" s="14" customFormat="1" ht="39.950000000000003" customHeight="1" x14ac:dyDescent="0.4">
      <c r="A12" s="137" t="s">
        <v>136</v>
      </c>
      <c r="B12" s="137"/>
      <c r="C12" s="137"/>
      <c r="D12" s="137"/>
      <c r="E12" s="137"/>
      <c r="F12" s="137"/>
      <c r="G12" s="137"/>
    </row>
    <row r="13" spans="1:8" s="14" customFormat="1" ht="25.05" customHeight="1" x14ac:dyDescent="0.4">
      <c r="A13" s="140"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3" s="140"/>
      <c r="C13" s="140"/>
      <c r="D13" s="140"/>
      <c r="E13" s="140"/>
      <c r="F13" s="140"/>
      <c r="G13" s="140"/>
      <c r="H13" s="140"/>
    </row>
    <row r="14" spans="1:8" s="14" customFormat="1" ht="25.05" customHeight="1" x14ac:dyDescent="0.4">
      <c r="A14" s="140" t="str">
        <f>IF(OR(OR(G1="?",ISBLANK(G1)),OR(G2="?",ISBLANK(G2))),"Nur wenn diese beiden Felder korrekt ausgefüllt sind, kann der Absender dieser Tabelle identifiziert werden.","Haben Sie im Tabellenblatt Kontakt alle gelb hinterlegten Felder ausgefüllt?")</f>
        <v>Nur wenn diese beiden Felder korrekt ausgefüllt sind, kann der Absender dieser Tabelle identifiziert werden.</v>
      </c>
      <c r="B14" s="140"/>
      <c r="C14" s="140"/>
      <c r="D14" s="140"/>
      <c r="E14" s="140"/>
      <c r="F14" s="140"/>
      <c r="G14" s="140"/>
      <c r="H14" s="140"/>
    </row>
    <row r="15" spans="1:8" s="14" customFormat="1" ht="25.05" customHeight="1" x14ac:dyDescent="0.5">
      <c r="A15" s="13" t="s">
        <v>38</v>
      </c>
      <c r="B15" s="7"/>
      <c r="C15" s="10"/>
      <c r="D15" s="7"/>
      <c r="E15" s="7"/>
      <c r="F15" s="7"/>
      <c r="G15" s="55"/>
    </row>
    <row r="16" spans="1:8" s="14" customFormat="1" ht="9.9499999999999993" customHeight="1" x14ac:dyDescent="0.5">
      <c r="A16" s="13"/>
      <c r="B16" s="7"/>
      <c r="C16" s="10"/>
      <c r="D16" s="7"/>
      <c r="E16" s="7"/>
      <c r="F16" s="7"/>
      <c r="G16" s="7"/>
      <c r="H16" s="7"/>
    </row>
    <row r="17" spans="1:10" s="14" customFormat="1" ht="25.05" customHeight="1" x14ac:dyDescent="0.4">
      <c r="A17" s="141" t="s">
        <v>64</v>
      </c>
      <c r="B17" s="141"/>
      <c r="C17" s="141"/>
      <c r="D17" s="141"/>
      <c r="E17" s="141"/>
      <c r="F17" s="141"/>
      <c r="G17" s="141"/>
      <c r="H17" s="141"/>
    </row>
    <row r="18" spans="1:10" ht="12.2" customHeight="1" x14ac:dyDescent="0.4"/>
    <row r="19" spans="1:10" s="27" customFormat="1" ht="35" customHeight="1" x14ac:dyDescent="0.45">
      <c r="A19" s="27" t="s">
        <v>0</v>
      </c>
      <c r="B19" s="27" t="s">
        <v>1</v>
      </c>
      <c r="C19" s="28" t="s">
        <v>39</v>
      </c>
      <c r="D19" s="28" t="s">
        <v>5</v>
      </c>
      <c r="E19" s="28" t="s">
        <v>6</v>
      </c>
      <c r="F19" s="28" t="s">
        <v>7</v>
      </c>
      <c r="G19" s="28" t="s">
        <v>241</v>
      </c>
      <c r="H19" s="29"/>
      <c r="I19" s="28"/>
    </row>
    <row r="20" spans="1:10" s="27" customFormat="1" ht="24" customHeight="1" x14ac:dyDescent="0.45">
      <c r="A20" s="30" t="s">
        <v>66</v>
      </c>
      <c r="B20" s="30" t="s">
        <v>78</v>
      </c>
      <c r="C20" s="40">
        <v>3</v>
      </c>
      <c r="D20" s="89"/>
      <c r="E20" s="89"/>
      <c r="F20" s="40">
        <f>'pH-Wert'!$B$1</f>
        <v>20</v>
      </c>
      <c r="G20" s="75" t="s">
        <v>220</v>
      </c>
      <c r="H20" s="48">
        <f>'pH-Wert'!$C$1</f>
        <v>19</v>
      </c>
      <c r="I20" s="48"/>
    </row>
    <row r="21" spans="1:10" s="27" customFormat="1" ht="24" customHeight="1" x14ac:dyDescent="0.45">
      <c r="A21" s="30" t="s">
        <v>84</v>
      </c>
      <c r="B21" s="30" t="s">
        <v>79</v>
      </c>
      <c r="C21" s="40">
        <v>3</v>
      </c>
      <c r="D21" s="89"/>
      <c r="E21" s="89"/>
      <c r="F21" s="40">
        <f>Taurin!$B$1</f>
        <v>21</v>
      </c>
      <c r="G21" s="75" t="s">
        <v>220</v>
      </c>
      <c r="H21" s="48">
        <f>Taurin!$C$1</f>
        <v>20</v>
      </c>
      <c r="I21" s="28"/>
    </row>
    <row r="22" spans="1:10" s="27" customFormat="1" ht="24" customHeight="1" x14ac:dyDescent="0.45">
      <c r="A22" s="30" t="s">
        <v>85</v>
      </c>
      <c r="B22" s="30" t="s">
        <v>79</v>
      </c>
      <c r="C22" s="40">
        <v>3</v>
      </c>
      <c r="D22" s="89"/>
      <c r="E22" s="89"/>
      <c r="F22" s="40">
        <f>Coffein!$B$1</f>
        <v>26</v>
      </c>
      <c r="G22" s="75" t="s">
        <v>220</v>
      </c>
      <c r="H22" s="48">
        <f>Coffein!$C$1</f>
        <v>25</v>
      </c>
      <c r="I22" s="28"/>
    </row>
    <row r="23" spans="1:10" s="49" customFormat="1" ht="24" customHeight="1" x14ac:dyDescent="0.4">
      <c r="A23" s="30" t="s">
        <v>86</v>
      </c>
      <c r="B23" s="30" t="s">
        <v>79</v>
      </c>
      <c r="C23" s="40">
        <v>3</v>
      </c>
      <c r="D23" s="89"/>
      <c r="E23" s="89"/>
      <c r="F23" s="40">
        <f>Inosit!$B$1</f>
        <v>7</v>
      </c>
      <c r="G23" s="75" t="s">
        <v>220</v>
      </c>
      <c r="H23" s="48">
        <f>Inosit!$C$1</f>
        <v>6</v>
      </c>
      <c r="I23" s="48"/>
      <c r="J23" s="40"/>
    </row>
    <row r="24" spans="1:10" s="49" customFormat="1" ht="24" customHeight="1" x14ac:dyDescent="0.4">
      <c r="A24" s="30" t="s">
        <v>87</v>
      </c>
      <c r="B24" s="30" t="s">
        <v>79</v>
      </c>
      <c r="C24" s="40">
        <v>3</v>
      </c>
      <c r="D24" s="89"/>
      <c r="E24" s="89"/>
      <c r="F24" s="40">
        <f>Glucuronolacton!$B$1</f>
        <v>10</v>
      </c>
      <c r="G24" s="75" t="s">
        <v>220</v>
      </c>
      <c r="H24" s="48">
        <f>Glucuronolacton!$C$1</f>
        <v>9</v>
      </c>
      <c r="I24" s="40"/>
      <c r="J24" s="40"/>
    </row>
    <row r="25" spans="1:10" s="49" customFormat="1" ht="24" customHeight="1" x14ac:dyDescent="0.4">
      <c r="A25" s="30" t="s">
        <v>160</v>
      </c>
      <c r="B25" s="30" t="s">
        <v>79</v>
      </c>
      <c r="C25" s="40">
        <v>3</v>
      </c>
      <c r="D25" s="89"/>
      <c r="E25" s="89"/>
      <c r="F25" s="40">
        <f>Glucuronsaeure!$B$1</f>
        <v>10</v>
      </c>
      <c r="G25" s="75" t="s">
        <v>220</v>
      </c>
      <c r="H25" s="48">
        <f>Glucuronsaeure!$C$1</f>
        <v>9</v>
      </c>
      <c r="I25" s="40"/>
      <c r="J25" s="40"/>
    </row>
    <row r="26" spans="1:10" s="49" customFormat="1" ht="24" customHeight="1" x14ac:dyDescent="0.4">
      <c r="A26" s="30" t="s">
        <v>222</v>
      </c>
      <c r="B26" s="30" t="s">
        <v>79</v>
      </c>
      <c r="C26" s="40">
        <v>3</v>
      </c>
      <c r="D26" s="89"/>
      <c r="E26" s="89"/>
      <c r="F26" s="40">
        <f>Acesulfam_K!B1</f>
        <v>24</v>
      </c>
      <c r="G26" s="75" t="s">
        <v>220</v>
      </c>
      <c r="H26" s="48">
        <f>Acesulfam_K!C1</f>
        <v>23</v>
      </c>
      <c r="I26" s="40"/>
      <c r="J26" s="40"/>
    </row>
    <row r="27" spans="1:10" s="49" customFormat="1" ht="24" customHeight="1" x14ac:dyDescent="0.4">
      <c r="A27" s="30" t="s">
        <v>285</v>
      </c>
      <c r="B27" s="30" t="s">
        <v>79</v>
      </c>
      <c r="C27" s="40">
        <v>3</v>
      </c>
      <c r="D27" s="89"/>
      <c r="E27" s="89"/>
      <c r="F27" s="40">
        <f>Saccharin!B1</f>
        <v>25</v>
      </c>
      <c r="G27" s="75" t="s">
        <v>220</v>
      </c>
      <c r="H27" s="48">
        <f>Saccharin!C1</f>
        <v>24</v>
      </c>
    </row>
    <row r="28" spans="1:10" s="49" customFormat="1" ht="24" customHeight="1" x14ac:dyDescent="0.4">
      <c r="A28" s="30" t="s">
        <v>163</v>
      </c>
      <c r="B28" s="30" t="s">
        <v>79</v>
      </c>
      <c r="C28" s="40">
        <v>3</v>
      </c>
      <c r="D28" s="89"/>
      <c r="E28" s="89"/>
      <c r="F28" s="40">
        <f>Sucralose!B1</f>
        <v>9</v>
      </c>
      <c r="G28" s="40">
        <f>Sucralose!B24</f>
        <v>11</v>
      </c>
      <c r="H28" s="48">
        <f>Sucralose!C1</f>
        <v>8</v>
      </c>
      <c r="I28" s="48">
        <f>Sucralose!C24</f>
        <v>10</v>
      </c>
    </row>
    <row r="29" spans="1:10" s="49" customFormat="1" ht="24" customHeight="1" x14ac:dyDescent="0.4">
      <c r="A29" s="30" t="s">
        <v>263</v>
      </c>
      <c r="B29" s="30" t="s">
        <v>261</v>
      </c>
      <c r="C29" s="40" t="s">
        <v>262</v>
      </c>
      <c r="D29" s="89"/>
      <c r="E29" s="89"/>
      <c r="F29" s="40">
        <f>GluFruSac!D2</f>
        <v>20</v>
      </c>
      <c r="G29" s="75" t="s">
        <v>220</v>
      </c>
      <c r="H29" s="48">
        <f>GluFruSac!C1</f>
        <v>19</v>
      </c>
    </row>
    <row r="30" spans="1:10" s="49" customFormat="1" ht="24" customHeight="1" x14ac:dyDescent="0.4">
      <c r="A30" s="30" t="s">
        <v>265</v>
      </c>
      <c r="B30" s="30" t="s">
        <v>261</v>
      </c>
      <c r="C30" s="40" t="s">
        <v>262</v>
      </c>
      <c r="D30" s="89"/>
      <c r="E30" s="89"/>
      <c r="F30" s="40">
        <f>GluFruSac!E2</f>
        <v>20</v>
      </c>
      <c r="G30" s="75" t="s">
        <v>220</v>
      </c>
      <c r="H30" s="48">
        <f>GluFruSac!C1</f>
        <v>19</v>
      </c>
    </row>
    <row r="31" spans="1:10" s="49" customFormat="1" ht="24" customHeight="1" x14ac:dyDescent="0.4">
      <c r="A31" s="30" t="s">
        <v>264</v>
      </c>
      <c r="B31" s="30" t="s">
        <v>261</v>
      </c>
      <c r="C31" s="40" t="s">
        <v>262</v>
      </c>
      <c r="D31" s="89"/>
      <c r="E31" s="89"/>
      <c r="F31" s="40">
        <f>GluFruSac!F2</f>
        <v>20</v>
      </c>
      <c r="G31" s="75" t="s">
        <v>220</v>
      </c>
      <c r="H31" s="48">
        <f>GluFruSac!C1</f>
        <v>19</v>
      </c>
    </row>
    <row r="32" spans="1:10" s="49" customFormat="1" ht="24" customHeight="1" x14ac:dyDescent="0.4">
      <c r="A32" s="30" t="s">
        <v>162</v>
      </c>
      <c r="B32" s="30" t="s">
        <v>79</v>
      </c>
      <c r="C32" s="40">
        <v>3</v>
      </c>
      <c r="D32" s="89"/>
      <c r="E32" s="89"/>
      <c r="F32" s="40">
        <f>BenzoeSorbin!D2</f>
        <v>17</v>
      </c>
      <c r="G32" s="75" t="s">
        <v>220</v>
      </c>
      <c r="H32" s="48">
        <f>BenzoeSorbin!C1</f>
        <v>16</v>
      </c>
    </row>
    <row r="33" spans="1:9" s="49" customFormat="1" ht="24" customHeight="1" x14ac:dyDescent="0.4">
      <c r="A33" s="30" t="s">
        <v>161</v>
      </c>
      <c r="B33" s="30" t="s">
        <v>79</v>
      </c>
      <c r="C33" s="40">
        <v>3</v>
      </c>
      <c r="D33" s="89"/>
      <c r="E33" s="89"/>
      <c r="F33" s="40">
        <f>BenzoeSorbin!E2</f>
        <v>17</v>
      </c>
      <c r="G33" s="75" t="s">
        <v>220</v>
      </c>
      <c r="H33" s="48">
        <f>BenzoeSorbin!C1</f>
        <v>16</v>
      </c>
    </row>
    <row r="34" spans="1:9" s="49" customFormat="1" ht="24" customHeight="1" x14ac:dyDescent="0.4">
      <c r="A34" s="30" t="s">
        <v>330</v>
      </c>
      <c r="B34" s="30" t="s">
        <v>339</v>
      </c>
      <c r="C34" s="164">
        <v>3</v>
      </c>
      <c r="D34" s="89"/>
      <c r="E34" s="89"/>
      <c r="F34" s="40">
        <f>Osmolalität!$B$1</f>
        <v>10</v>
      </c>
      <c r="G34" s="75" t="s">
        <v>220</v>
      </c>
      <c r="H34" s="48">
        <f>Osmolalität!$C$1</f>
        <v>9</v>
      </c>
    </row>
    <row r="35" spans="1:9" s="49" customFormat="1" ht="35" customHeight="1" x14ac:dyDescent="0.45">
      <c r="A35" s="143" t="s">
        <v>329</v>
      </c>
      <c r="B35" s="144"/>
      <c r="C35" s="144"/>
      <c r="D35" s="144"/>
      <c r="E35" s="144"/>
      <c r="F35" s="144"/>
      <c r="G35" s="75"/>
      <c r="H35" s="48"/>
    </row>
    <row r="36" spans="1:9" ht="30.2" customHeight="1" x14ac:dyDescent="0.45">
      <c r="A36" s="11" t="s">
        <v>81</v>
      </c>
    </row>
    <row r="37" spans="1:9" ht="18.95" customHeight="1" x14ac:dyDescent="0.4">
      <c r="A37" s="32" t="s">
        <v>66</v>
      </c>
      <c r="B37" s="142"/>
      <c r="C37" s="142"/>
      <c r="D37" s="142"/>
      <c r="E37" s="142"/>
      <c r="F37" s="142"/>
      <c r="G37" s="142"/>
      <c r="H37" s="142"/>
      <c r="I37" s="16" t="b">
        <f>ISBLANK(VLOOKUP(F20,'pH-Wert'!A3:C22,3))</f>
        <v>1</v>
      </c>
    </row>
    <row r="38" spans="1:9" ht="27" customHeight="1" x14ac:dyDescent="0.4">
      <c r="A38" s="15" t="str">
        <f>IF(F20=H20,"bitte eingeben:",IF(I37,"","Art der Modifikation:"))</f>
        <v/>
      </c>
      <c r="B38" s="136"/>
      <c r="C38" s="136"/>
      <c r="D38" s="136"/>
      <c r="E38" s="136"/>
      <c r="F38" s="136"/>
      <c r="G38" s="136"/>
      <c r="H38" s="136"/>
      <c r="I38" s="16"/>
    </row>
    <row r="39" spans="1:9" ht="18.95" customHeight="1" x14ac:dyDescent="0.4">
      <c r="A39" s="32" t="s">
        <v>84</v>
      </c>
      <c r="B39" s="142"/>
      <c r="C39" s="142"/>
      <c r="D39" s="142"/>
      <c r="E39" s="142"/>
      <c r="F39" s="142"/>
      <c r="G39" s="142"/>
      <c r="H39" s="142"/>
      <c r="I39" s="16" t="b">
        <f>ISBLANK(VLOOKUP(F21,Taurin!A3:C9,3))</f>
        <v>1</v>
      </c>
    </row>
    <row r="40" spans="1:9" ht="27" customHeight="1" x14ac:dyDescent="0.4">
      <c r="A40" s="15" t="str">
        <f>IF(F21=H21,"bitte eingeben:",IF(I39,"","Art der Modifikation:"))</f>
        <v/>
      </c>
      <c r="B40" s="136"/>
      <c r="C40" s="136"/>
      <c r="D40" s="136"/>
      <c r="E40" s="136"/>
      <c r="F40" s="136"/>
      <c r="G40" s="136"/>
      <c r="H40" s="136"/>
      <c r="I40" s="16"/>
    </row>
    <row r="41" spans="1:9" ht="18.95" customHeight="1" x14ac:dyDescent="0.4">
      <c r="A41" s="32" t="s">
        <v>85</v>
      </c>
      <c r="B41" s="135"/>
      <c r="C41" s="135"/>
      <c r="D41" s="135"/>
      <c r="E41" s="135"/>
      <c r="F41" s="135"/>
      <c r="G41" s="135"/>
      <c r="H41" s="135"/>
      <c r="I41" s="16" t="b">
        <f>ISBLANK(VLOOKUP(F22,Coffein!A3:C28,3))</f>
        <v>1</v>
      </c>
    </row>
    <row r="42" spans="1:9" ht="27" customHeight="1" x14ac:dyDescent="0.4">
      <c r="A42" s="15" t="str">
        <f>IF(F22=H22,"bitte eingeben:",IF(I41,"","Art der Modifikation:"))</f>
        <v/>
      </c>
      <c r="B42" s="136"/>
      <c r="C42" s="136"/>
      <c r="D42" s="136"/>
      <c r="E42" s="136"/>
      <c r="F42" s="136"/>
      <c r="G42" s="136"/>
      <c r="H42" s="136"/>
      <c r="I42" s="16"/>
    </row>
    <row r="43" spans="1:9" ht="18.95" customHeight="1" x14ac:dyDescent="0.4">
      <c r="A43" s="32" t="s">
        <v>86</v>
      </c>
      <c r="B43" s="142"/>
      <c r="C43" s="142"/>
      <c r="D43" s="142"/>
      <c r="E43" s="142"/>
      <c r="F43" s="142"/>
      <c r="G43" s="142"/>
      <c r="H43" s="142"/>
      <c r="I43" s="16" t="b">
        <f>ISBLANK(VLOOKUP(F23,Inosit!A3:C5,3))</f>
        <v>1</v>
      </c>
    </row>
    <row r="44" spans="1:9" ht="27" customHeight="1" x14ac:dyDescent="0.4">
      <c r="A44" s="15" t="str">
        <f>IF(F23=H23,"bitte eingeben:",IF(I43,"","Art der Modifikation:"))</f>
        <v/>
      </c>
      <c r="B44" s="136"/>
      <c r="C44" s="136"/>
      <c r="D44" s="136"/>
      <c r="E44" s="136"/>
      <c r="F44" s="136"/>
      <c r="G44" s="136"/>
      <c r="H44" s="136"/>
      <c r="I44" s="16"/>
    </row>
    <row r="45" spans="1:9" ht="18.95" customHeight="1" x14ac:dyDescent="0.4">
      <c r="A45" s="32" t="s">
        <v>87</v>
      </c>
      <c r="B45" s="142"/>
      <c r="C45" s="142"/>
      <c r="D45" s="142"/>
      <c r="E45" s="142"/>
      <c r="F45" s="142"/>
      <c r="G45" s="142"/>
      <c r="H45" s="142"/>
      <c r="I45" s="16" t="b">
        <f>ISBLANK(VLOOKUP(F24,Glucuronolacton!A3:C18,3))</f>
        <v>1</v>
      </c>
    </row>
    <row r="46" spans="1:9" ht="27" customHeight="1" x14ac:dyDescent="0.4">
      <c r="A46" s="15" t="str">
        <f>IF(F24=H24,"bitte eingeben:",IF(I45,"","Art der Modifikation:"))</f>
        <v/>
      </c>
      <c r="B46" s="145"/>
      <c r="C46" s="145"/>
      <c r="D46" s="145"/>
      <c r="E46" s="145"/>
      <c r="F46" s="145"/>
      <c r="G46" s="145"/>
      <c r="H46" s="145"/>
      <c r="I46" s="16"/>
    </row>
    <row r="47" spans="1:9" ht="18.95" customHeight="1" x14ac:dyDescent="0.4">
      <c r="A47" s="32" t="s">
        <v>287</v>
      </c>
      <c r="B47" s="142"/>
      <c r="C47" s="142"/>
      <c r="D47" s="142"/>
      <c r="E47" s="142"/>
      <c r="F47" s="142"/>
      <c r="G47" s="142"/>
      <c r="H47" s="142"/>
      <c r="I47" s="16" t="b">
        <f>ISBLANK(VLOOKUP(F25,Glucuronsaeure!A3:C12,3))</f>
        <v>1</v>
      </c>
    </row>
    <row r="48" spans="1:9" ht="27" customHeight="1" x14ac:dyDescent="0.4">
      <c r="A48" s="15" t="str">
        <f>IF(F25=H25,"bitte eingeben:",IF(I47,"","Art der Modifikation:"))</f>
        <v/>
      </c>
      <c r="B48" s="136"/>
      <c r="C48" s="136"/>
      <c r="D48" s="136"/>
      <c r="E48" s="136"/>
      <c r="F48" s="136"/>
      <c r="G48" s="136"/>
      <c r="H48" s="136"/>
      <c r="I48" s="16"/>
    </row>
    <row r="49" spans="1:9" ht="18.95" customHeight="1" x14ac:dyDescent="0.4">
      <c r="A49" s="32" t="s">
        <v>222</v>
      </c>
      <c r="B49" s="142"/>
      <c r="C49" s="142"/>
      <c r="D49" s="142"/>
      <c r="E49" s="142"/>
      <c r="F49" s="142"/>
      <c r="G49" s="142"/>
      <c r="H49" s="142"/>
      <c r="I49" s="16" t="b">
        <f>ISBLANK(VLOOKUP(F26,Acesulfam_K!A3:C26,3))</f>
        <v>1</v>
      </c>
    </row>
    <row r="50" spans="1:9" ht="27" customHeight="1" x14ac:dyDescent="0.4">
      <c r="A50" s="15" t="str">
        <f>IF(F26=H26,"bitte eingeben:",IF(I49,"","Art der Modifikation:"))</f>
        <v/>
      </c>
      <c r="B50" s="136"/>
      <c r="C50" s="136"/>
      <c r="D50" s="136"/>
      <c r="E50" s="136"/>
      <c r="F50" s="136"/>
      <c r="G50" s="136"/>
      <c r="H50" s="136"/>
      <c r="I50" s="16"/>
    </row>
    <row r="51" spans="1:9" ht="18.95" customHeight="1" x14ac:dyDescent="0.4">
      <c r="A51" s="32" t="s">
        <v>286</v>
      </c>
      <c r="B51" s="135"/>
      <c r="C51" s="135"/>
      <c r="D51" s="135"/>
      <c r="E51" s="135"/>
      <c r="F51" s="135"/>
      <c r="G51" s="135"/>
      <c r="H51" s="135"/>
      <c r="I51" s="16" t="b">
        <f>ISBLANK(VLOOKUP(F27,Saccharin!A3:C27,3))</f>
        <v>1</v>
      </c>
    </row>
    <row r="52" spans="1:9" s="14" customFormat="1" ht="27" customHeight="1" x14ac:dyDescent="0.4">
      <c r="A52" s="15" t="str">
        <f>IF(F27=H27,"bitte eingeben:",IF(I51,"","Art der Modifikation:"))</f>
        <v/>
      </c>
      <c r="B52" s="136"/>
      <c r="C52" s="136"/>
      <c r="D52" s="136"/>
      <c r="E52" s="136"/>
      <c r="F52" s="136"/>
      <c r="G52" s="136"/>
      <c r="H52" s="136"/>
    </row>
    <row r="53" spans="1:9" ht="18.95" customHeight="1" x14ac:dyDescent="0.4">
      <c r="A53" s="32" t="s">
        <v>252</v>
      </c>
      <c r="B53" s="142"/>
      <c r="C53" s="142"/>
      <c r="D53" s="142"/>
      <c r="E53" s="142"/>
      <c r="F53" s="142"/>
      <c r="G53" s="142"/>
      <c r="H53" s="142"/>
      <c r="I53" s="16" t="b">
        <f>ISBLANK(VLOOKUP(F28,Sucralose!A3:C11,3))</f>
        <v>1</v>
      </c>
    </row>
    <row r="54" spans="1:9" ht="27" customHeight="1" x14ac:dyDescent="0.4">
      <c r="A54" s="15" t="str">
        <f>IF(F28=H28,"bitte eingeben:",IF(I53,"","Art der Modifikation:"))</f>
        <v/>
      </c>
      <c r="B54" s="136"/>
      <c r="C54" s="136"/>
      <c r="D54" s="136"/>
      <c r="E54" s="136"/>
      <c r="F54" s="136"/>
      <c r="G54" s="136"/>
      <c r="H54" s="136"/>
      <c r="I54" s="16"/>
    </row>
    <row r="55" spans="1:9" ht="18.95" customHeight="1" x14ac:dyDescent="0.4">
      <c r="A55" s="32" t="s">
        <v>253</v>
      </c>
      <c r="B55" s="135"/>
      <c r="C55" s="135"/>
      <c r="D55" s="135"/>
      <c r="E55" s="135"/>
      <c r="F55" s="135"/>
      <c r="G55" s="135"/>
      <c r="H55" s="135"/>
      <c r="I55" s="16" t="b">
        <f>ISBLANK(VLOOKUP(G28,Sucralose!A25:C35,3))</f>
        <v>1</v>
      </c>
    </row>
    <row r="56" spans="1:9" ht="27" customHeight="1" x14ac:dyDescent="0.4">
      <c r="A56" s="15" t="str">
        <f>IF(G28=I28,"bitte eingeben:",IF(I55,"","Art der Modifikation:"))</f>
        <v/>
      </c>
      <c r="B56" s="136"/>
      <c r="C56" s="136"/>
      <c r="D56" s="136"/>
      <c r="E56" s="136"/>
      <c r="F56" s="136"/>
      <c r="G56" s="136"/>
      <c r="H56" s="136"/>
      <c r="I56" s="16"/>
    </row>
    <row r="57" spans="1:9" ht="18.95" customHeight="1" x14ac:dyDescent="0.4">
      <c r="A57" s="32" t="s">
        <v>80</v>
      </c>
      <c r="B57" s="135"/>
      <c r="C57" s="135"/>
      <c r="D57" s="135"/>
      <c r="E57" s="135"/>
      <c r="F57" s="135"/>
      <c r="G57" s="135"/>
      <c r="H57" s="135"/>
      <c r="I57" s="16" t="b">
        <f>ISBLANK(VLOOKUP(F29,GluFruSac!A3:C22,3))</f>
        <v>1</v>
      </c>
    </row>
    <row r="58" spans="1:9" ht="27" customHeight="1" x14ac:dyDescent="0.4">
      <c r="A58" s="15" t="str">
        <f>IF(F29=H29,"bitte eingeben:",IF(I57,"","Art der Modifikation:"))</f>
        <v/>
      </c>
      <c r="B58" s="136"/>
      <c r="C58" s="136"/>
      <c r="D58" s="136"/>
      <c r="E58" s="136"/>
      <c r="F58" s="136"/>
      <c r="G58" s="136"/>
      <c r="H58" s="136"/>
      <c r="I58" s="14"/>
    </row>
    <row r="59" spans="1:9" ht="18.75" customHeight="1" x14ac:dyDescent="0.4">
      <c r="A59" s="32" t="s">
        <v>121</v>
      </c>
      <c r="B59" s="135"/>
      <c r="C59" s="135"/>
      <c r="D59" s="135"/>
      <c r="E59" s="135"/>
      <c r="F59" s="135"/>
      <c r="G59" s="135"/>
      <c r="H59" s="135"/>
      <c r="I59" s="16" t="b">
        <f>ISBLANK(VLOOKUP(F30,GluFruSac!A3:C22,3))</f>
        <v>1</v>
      </c>
    </row>
    <row r="60" spans="1:9" ht="27" customHeight="1" x14ac:dyDescent="0.4">
      <c r="A60" s="15" t="str">
        <f>IF(F30=H30,"bitte eingeben:",IF(I59,"","Art der Modifikation:"))</f>
        <v/>
      </c>
      <c r="B60" s="136"/>
      <c r="C60" s="136"/>
      <c r="D60" s="136"/>
      <c r="E60" s="136"/>
      <c r="F60" s="136"/>
      <c r="G60" s="136"/>
      <c r="H60" s="136"/>
      <c r="I60" s="14"/>
    </row>
    <row r="61" spans="1:9" ht="18.75" customHeight="1" x14ac:dyDescent="0.4">
      <c r="A61" s="32" t="s">
        <v>88</v>
      </c>
      <c r="B61" s="135"/>
      <c r="C61" s="135"/>
      <c r="D61" s="135"/>
      <c r="E61" s="135"/>
      <c r="F61" s="135"/>
      <c r="G61" s="135"/>
      <c r="H61" s="135"/>
      <c r="I61" s="16" t="b">
        <f>ISBLANK(VLOOKUP(F31,GluFruSac!A3:C22,3))</f>
        <v>1</v>
      </c>
    </row>
    <row r="62" spans="1:9" ht="27" customHeight="1" x14ac:dyDescent="0.4">
      <c r="A62" s="15" t="str">
        <f>IF(F31=H31,"bitte eingeben:",IF(I61,"","Art der Modifikation:"))</f>
        <v/>
      </c>
      <c r="B62" s="136"/>
      <c r="C62" s="136"/>
      <c r="D62" s="136"/>
      <c r="E62" s="136"/>
      <c r="F62" s="136"/>
      <c r="G62" s="136"/>
      <c r="H62" s="136"/>
    </row>
    <row r="63" spans="1:9" ht="18.95" customHeight="1" x14ac:dyDescent="0.4">
      <c r="A63" s="32" t="s">
        <v>162</v>
      </c>
      <c r="B63" s="135"/>
      <c r="C63" s="135"/>
      <c r="D63" s="135"/>
      <c r="E63" s="135"/>
      <c r="F63" s="135"/>
      <c r="G63" s="135"/>
      <c r="H63" s="135"/>
      <c r="I63" s="16" t="b">
        <f>ISBLANK(VLOOKUP(F32,BenzoeSorbin!A3:C20,3))</f>
        <v>1</v>
      </c>
    </row>
    <row r="64" spans="1:9" ht="27" customHeight="1" x14ac:dyDescent="0.4">
      <c r="A64" s="15" t="str">
        <f>IF(F32=H32,"bitte eingeben:",IF(I63,"","Art der Modifikation:"))</f>
        <v/>
      </c>
      <c r="B64" s="136"/>
      <c r="C64" s="136"/>
      <c r="D64" s="136"/>
      <c r="E64" s="136"/>
      <c r="F64" s="136"/>
      <c r="G64" s="136"/>
      <c r="H64" s="136"/>
      <c r="I64" s="112"/>
    </row>
    <row r="65" spans="1:9" ht="19.05" customHeight="1" x14ac:dyDescent="0.4">
      <c r="A65" s="32" t="s">
        <v>161</v>
      </c>
      <c r="B65" s="135"/>
      <c r="C65" s="135"/>
      <c r="D65" s="135"/>
      <c r="E65" s="135"/>
      <c r="F65" s="135"/>
      <c r="G65" s="135"/>
      <c r="H65" s="135"/>
      <c r="I65" s="16" t="b">
        <f>ISBLANK(VLOOKUP(F33,BenzoeSorbin!A3:C20,3))</f>
        <v>1</v>
      </c>
    </row>
    <row r="66" spans="1:9" ht="27" customHeight="1" x14ac:dyDescent="0.4">
      <c r="A66" s="15" t="str">
        <f>IF(F33=H33,"bitte eingeben:",IF(I65,"","Art der Modifikation:"))</f>
        <v/>
      </c>
      <c r="B66" s="136"/>
      <c r="C66" s="136"/>
      <c r="D66" s="136"/>
      <c r="E66" s="136"/>
      <c r="F66" s="136"/>
      <c r="G66" s="136"/>
      <c r="H66" s="136"/>
    </row>
    <row r="67" spans="1:9" ht="19.05" customHeight="1" x14ac:dyDescent="0.4">
      <c r="A67" s="32" t="s">
        <v>330</v>
      </c>
      <c r="B67" s="135"/>
      <c r="C67" s="135"/>
      <c r="D67" s="135"/>
      <c r="E67" s="135"/>
      <c r="F67" s="135"/>
      <c r="G67" s="135"/>
      <c r="H67" s="135"/>
      <c r="I67" s="16" t="b">
        <f>ISBLANK(VLOOKUP(F34,Osmolalität!A3:C12,3))</f>
        <v>1</v>
      </c>
    </row>
    <row r="68" spans="1:9" ht="27" customHeight="1" x14ac:dyDescent="0.4">
      <c r="A68" s="15" t="str">
        <f>IF(F34=H34,"bitte eingeben:",IF(I67,"","Art der Modifikation:"))</f>
        <v/>
      </c>
      <c r="B68" s="136"/>
      <c r="C68" s="136"/>
      <c r="D68" s="136"/>
      <c r="E68" s="136"/>
      <c r="F68" s="136"/>
      <c r="G68" s="136"/>
      <c r="H68" s="136"/>
    </row>
  </sheetData>
  <sheetProtection algorithmName="SHA-512" hashValue="zyNX2MN48o/tBlPfYARdHoek7TeYKDEDO6E8myxfwGVjHx3J473fW4EjPLJb5W+deDSWEBCJlBVdjpptXBC3Pg==" saltValue="hQfxYFBhcqlxcSNTupSi/Q==" spinCount="100000" sheet="1" objects="1" scenarios="1"/>
  <mergeCells count="44">
    <mergeCell ref="B67:H67"/>
    <mergeCell ref="B68:H68"/>
    <mergeCell ref="B54:H54"/>
    <mergeCell ref="B55:H55"/>
    <mergeCell ref="B53:H53"/>
    <mergeCell ref="B51:H51"/>
    <mergeCell ref="A35:F35"/>
    <mergeCell ref="B52:H52"/>
    <mergeCell ref="B50:H50"/>
    <mergeCell ref="B48:H48"/>
    <mergeCell ref="B45:H45"/>
    <mergeCell ref="B46:H46"/>
    <mergeCell ref="B47:H47"/>
    <mergeCell ref="B49:H49"/>
    <mergeCell ref="B44:H44"/>
    <mergeCell ref="B43:H43"/>
    <mergeCell ref="B38:H38"/>
    <mergeCell ref="B39:H39"/>
    <mergeCell ref="B40:H40"/>
    <mergeCell ref="B42:H42"/>
    <mergeCell ref="B41:H41"/>
    <mergeCell ref="A12:G12"/>
    <mergeCell ref="E3:F3"/>
    <mergeCell ref="A7:G7"/>
    <mergeCell ref="A8:G8"/>
    <mergeCell ref="A10:G10"/>
    <mergeCell ref="B5:C5"/>
    <mergeCell ref="A9:G9"/>
    <mergeCell ref="A11:G11"/>
    <mergeCell ref="A13:H13"/>
    <mergeCell ref="A14:H14"/>
    <mergeCell ref="A17:H17"/>
    <mergeCell ref="B37:H37"/>
    <mergeCell ref="B63:H63"/>
    <mergeCell ref="B64:H64"/>
    <mergeCell ref="B65:H65"/>
    <mergeCell ref="B66:H66"/>
    <mergeCell ref="B56:H56"/>
    <mergeCell ref="B57:H57"/>
    <mergeCell ref="B58:H58"/>
    <mergeCell ref="B59:H59"/>
    <mergeCell ref="B61:H61"/>
    <mergeCell ref="B62:H62"/>
    <mergeCell ref="B60:H60"/>
  </mergeCells>
  <phoneticPr fontId="0" type="noConversion"/>
  <conditionalFormatting sqref="B38:H38">
    <cfRule type="expression" dxfId="38" priority="54" stopIfTrue="1">
      <formula>OR($F$20-$H$20=0,NOT(I37))</formula>
    </cfRule>
  </conditionalFormatting>
  <conditionalFormatting sqref="B40:H40">
    <cfRule type="expression" dxfId="37" priority="57" stopIfTrue="1">
      <formula>OR($F$21-$H$21=0,NOT(I39))</formula>
    </cfRule>
  </conditionalFormatting>
  <conditionalFormatting sqref="B41:H41">
    <cfRule type="expression" dxfId="36" priority="51" stopIfTrue="1">
      <formula>$H$24-5=0</formula>
    </cfRule>
  </conditionalFormatting>
  <conditionalFormatting sqref="B42:H42">
    <cfRule type="expression" dxfId="35" priority="59" stopIfTrue="1">
      <formula>OR($F$22-$H$22=0,NOT(I41))</formula>
    </cfRule>
  </conditionalFormatting>
  <conditionalFormatting sqref="B44:H44">
    <cfRule type="expression" dxfId="34" priority="53" stopIfTrue="1">
      <formula>OR($F$23-$H$23=0,NOT(I43))</formula>
    </cfRule>
  </conditionalFormatting>
  <conditionalFormatting sqref="B46:H46">
    <cfRule type="expression" dxfId="33" priority="52" stopIfTrue="1">
      <formula>OR($F$24-$H$24=0,NOT(I45))</formula>
    </cfRule>
  </conditionalFormatting>
  <conditionalFormatting sqref="B48:H48">
    <cfRule type="expression" dxfId="32" priority="49" stopIfTrue="1">
      <formula>OR($F$25-$H$25=0,NOT(I47))</formula>
    </cfRule>
  </conditionalFormatting>
  <conditionalFormatting sqref="B50:H50">
    <cfRule type="expression" dxfId="31" priority="60" stopIfTrue="1">
      <formula>OR($F$26-$H$26=0,NOT(I49))</formula>
    </cfRule>
  </conditionalFormatting>
  <conditionalFormatting sqref="B52:H52">
    <cfRule type="expression" dxfId="30" priority="61" stopIfTrue="1">
      <formula>OR($F$27-$H$27=0,NOT(I51))</formula>
    </cfRule>
  </conditionalFormatting>
  <conditionalFormatting sqref="B54:H54">
    <cfRule type="expression" dxfId="29" priority="10" stopIfTrue="1">
      <formula>OR($F$28-$H$28=0,NOT(I53))</formula>
    </cfRule>
  </conditionalFormatting>
  <conditionalFormatting sqref="B56:H56">
    <cfRule type="expression" dxfId="28" priority="9" stopIfTrue="1">
      <formula>OR($G$28-$I$28=0,NOT(I55))</formula>
    </cfRule>
  </conditionalFormatting>
  <conditionalFormatting sqref="B58:H58">
    <cfRule type="expression" dxfId="27" priority="31" stopIfTrue="1">
      <formula>OR($F$29-$H$29=0,NOT(I57))</formula>
    </cfRule>
  </conditionalFormatting>
  <conditionalFormatting sqref="B60:H60">
    <cfRule type="expression" dxfId="26" priority="29" stopIfTrue="1">
      <formula>OR($F$30-$H$30=0,NOT(I59))</formula>
    </cfRule>
  </conditionalFormatting>
  <conditionalFormatting sqref="B62:H62">
    <cfRule type="expression" dxfId="25" priority="8" stopIfTrue="1">
      <formula>OR($F$31-$H$31=0,NOT(I61))</formula>
    </cfRule>
  </conditionalFormatting>
  <conditionalFormatting sqref="B64:H64">
    <cfRule type="expression" dxfId="24" priority="6" stopIfTrue="1">
      <formula>OR($F$32-$H$32=0,NOT(I63))</formula>
    </cfRule>
  </conditionalFormatting>
  <conditionalFormatting sqref="B66:H66">
    <cfRule type="expression" dxfId="23" priority="4" stopIfTrue="1">
      <formula>OR($F$33-$H$33=0,NOT(I65))</formula>
    </cfRule>
  </conditionalFormatting>
  <conditionalFormatting sqref="F20">
    <cfRule type="expression" dxfId="22" priority="55" stopIfTrue="1">
      <formula>$F$20-$H$20=1</formula>
    </cfRule>
  </conditionalFormatting>
  <conditionalFormatting sqref="F21">
    <cfRule type="expression" dxfId="21" priority="56" stopIfTrue="1">
      <formula>$F$21-$H$21=1</formula>
    </cfRule>
  </conditionalFormatting>
  <conditionalFormatting sqref="F22">
    <cfRule type="expression" dxfId="20" priority="58" stopIfTrue="1">
      <formula>$F$22-$H$22=1</formula>
    </cfRule>
  </conditionalFormatting>
  <conditionalFormatting sqref="F23">
    <cfRule type="expression" dxfId="19" priority="46" stopIfTrue="1">
      <formula>$F$23-$H$23=1</formula>
    </cfRule>
  </conditionalFormatting>
  <conditionalFormatting sqref="F24">
    <cfRule type="expression" dxfId="18" priority="45" stopIfTrue="1">
      <formula>$F$24-$H$24=1</formula>
    </cfRule>
  </conditionalFormatting>
  <conditionalFormatting sqref="F25">
    <cfRule type="expression" dxfId="17" priority="47" stopIfTrue="1">
      <formula>$F$25-$H$25=1</formula>
    </cfRule>
  </conditionalFormatting>
  <conditionalFormatting sqref="F26">
    <cfRule type="expression" dxfId="16" priority="32" stopIfTrue="1">
      <formula>$F$26-$H$26=1</formula>
    </cfRule>
  </conditionalFormatting>
  <conditionalFormatting sqref="F27">
    <cfRule type="expression" dxfId="15" priority="33" stopIfTrue="1">
      <formula>$F$27-$H$27=1</formula>
    </cfRule>
  </conditionalFormatting>
  <conditionalFormatting sqref="F28">
    <cfRule type="expression" dxfId="14" priority="13" stopIfTrue="1">
      <formula>$F$28-$H$28=1</formula>
    </cfRule>
  </conditionalFormatting>
  <conditionalFormatting sqref="F29">
    <cfRule type="expression" dxfId="13" priority="28" stopIfTrue="1">
      <formula>$F$29-$H$29=1</formula>
    </cfRule>
  </conditionalFormatting>
  <conditionalFormatting sqref="F30">
    <cfRule type="expression" dxfId="12" priority="48" stopIfTrue="1">
      <formula>$F$30-$H$30=1</formula>
    </cfRule>
  </conditionalFormatting>
  <conditionalFormatting sqref="F31">
    <cfRule type="expression" dxfId="11" priority="35" stopIfTrue="1">
      <formula>$F$31-$H$31=1</formula>
    </cfRule>
  </conditionalFormatting>
  <conditionalFormatting sqref="F32">
    <cfRule type="expression" dxfId="10" priority="34" stopIfTrue="1">
      <formula>$F$32-$H$32=1</formula>
    </cfRule>
  </conditionalFormatting>
  <conditionalFormatting sqref="F33">
    <cfRule type="expression" dxfId="9" priority="3" stopIfTrue="1">
      <formula>$F$33-H$33=1</formula>
    </cfRule>
  </conditionalFormatting>
  <conditionalFormatting sqref="G20:G27">
    <cfRule type="cellIs" dxfId="8" priority="20" stopIfTrue="1" operator="equal">
      <formula>4</formula>
    </cfRule>
  </conditionalFormatting>
  <conditionalFormatting sqref="G28">
    <cfRule type="expression" dxfId="7" priority="12" stopIfTrue="1">
      <formula>$G$28-$I$28=1</formula>
    </cfRule>
  </conditionalFormatting>
  <conditionalFormatting sqref="G29:G35">
    <cfRule type="cellIs" dxfId="6" priority="7" stopIfTrue="1" operator="equal">
      <formula>4</formula>
    </cfRule>
  </conditionalFormatting>
  <conditionalFormatting sqref="H20:H35">
    <cfRule type="cellIs" dxfId="5" priority="41" stopIfTrue="1" operator="equal">
      <formula>6</formula>
    </cfRule>
  </conditionalFormatting>
  <conditionalFormatting sqref="I20 I23:I26">
    <cfRule type="cellIs" dxfId="4" priority="43" stopIfTrue="1" operator="equal">
      <formula>11</formula>
    </cfRule>
  </conditionalFormatting>
  <conditionalFormatting sqref="I28">
    <cfRule type="cellIs" dxfId="3" priority="14" stopIfTrue="1" operator="equal">
      <formula>6</formula>
    </cfRule>
  </conditionalFormatting>
  <conditionalFormatting sqref="J23:J26">
    <cfRule type="cellIs" dxfId="2" priority="42" stopIfTrue="1" operator="equal">
      <formula>15</formula>
    </cfRule>
  </conditionalFormatting>
  <conditionalFormatting sqref="F34">
    <cfRule type="expression" dxfId="0" priority="2" stopIfTrue="1">
      <formula>$F$34-H34=1</formula>
    </cfRule>
  </conditionalFormatting>
  <conditionalFormatting sqref="B68:H68">
    <cfRule type="expression" dxfId="1" priority="1" stopIfTrue="1">
      <formula>OR($F$34-$H$34=0,NOT(I67))</formula>
    </cfRule>
  </conditionalFormatting>
  <hyperlinks>
    <hyperlink ref="B4" r:id="rId1" xr:uid="{00000000-0004-0000-0700-000000000000}"/>
  </hyperlinks>
  <pageMargins left="0.59055118110236227" right="0.59055118110236227" top="0.78740157480314965" bottom="0.78740157480314965" header="0.39370078740157483" footer="0.39370078740157483"/>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3" manualBreakCount="3">
    <brk id="16" max="16383" man="1"/>
    <brk id="35" max="16383" man="1"/>
    <brk id="52"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5" r:id="rId5" name="Drop Down 47">
              <controlPr locked="0" defaultSize="0" autoLine="0" autoPict="0">
                <anchor moveWithCells="1">
                  <from>
                    <xdr:col>1</xdr:col>
                    <xdr:colOff>23813</xdr:colOff>
                    <xdr:row>44</xdr:row>
                    <xdr:rowOff>28575</xdr:rowOff>
                  </from>
                  <to>
                    <xdr:col>7</xdr:col>
                    <xdr:colOff>328613</xdr:colOff>
                    <xdr:row>45</xdr:row>
                    <xdr:rowOff>0</xdr:rowOff>
                  </to>
                </anchor>
              </controlPr>
            </control>
          </mc:Choice>
        </mc:AlternateContent>
        <mc:AlternateContent xmlns:mc="http://schemas.openxmlformats.org/markup-compatibility/2006">
          <mc:Choice Requires="x14">
            <control shapeId="2096" r:id="rId6" name="Drop Down 48">
              <controlPr locked="0" defaultSize="0" autoLine="0" autoPict="0">
                <anchor moveWithCells="1">
                  <from>
                    <xdr:col>1</xdr:col>
                    <xdr:colOff>23813</xdr:colOff>
                    <xdr:row>42</xdr:row>
                    <xdr:rowOff>23813</xdr:rowOff>
                  </from>
                  <to>
                    <xdr:col>7</xdr:col>
                    <xdr:colOff>328613</xdr:colOff>
                    <xdr:row>42</xdr:row>
                    <xdr:rowOff>219075</xdr:rowOff>
                  </to>
                </anchor>
              </controlPr>
            </control>
          </mc:Choice>
        </mc:AlternateContent>
        <mc:AlternateContent xmlns:mc="http://schemas.openxmlformats.org/markup-compatibility/2006">
          <mc:Choice Requires="x14">
            <control shapeId="2097" r:id="rId7" name="Drop Down 49">
              <controlPr locked="0" defaultSize="0" autoLine="0" autoPict="0">
                <anchor moveWithCells="1">
                  <from>
                    <xdr:col>1</xdr:col>
                    <xdr:colOff>23813</xdr:colOff>
                    <xdr:row>46</xdr:row>
                    <xdr:rowOff>28575</xdr:rowOff>
                  </from>
                  <to>
                    <xdr:col>7</xdr:col>
                    <xdr:colOff>328613</xdr:colOff>
                    <xdr:row>47</xdr:row>
                    <xdr:rowOff>0</xdr:rowOff>
                  </to>
                </anchor>
              </controlPr>
            </control>
          </mc:Choice>
        </mc:AlternateContent>
        <mc:AlternateContent xmlns:mc="http://schemas.openxmlformats.org/markup-compatibility/2006">
          <mc:Choice Requires="x14">
            <control shapeId="2098" r:id="rId8" name="Drop Down 50">
              <controlPr locked="0" defaultSize="0" autoLine="0" autoPict="0">
                <anchor moveWithCells="1">
                  <from>
                    <xdr:col>1</xdr:col>
                    <xdr:colOff>23813</xdr:colOff>
                    <xdr:row>48</xdr:row>
                    <xdr:rowOff>28575</xdr:rowOff>
                  </from>
                  <to>
                    <xdr:col>7</xdr:col>
                    <xdr:colOff>328613</xdr:colOff>
                    <xdr:row>49</xdr:row>
                    <xdr:rowOff>0</xdr:rowOff>
                  </to>
                </anchor>
              </controlPr>
            </control>
          </mc:Choice>
        </mc:AlternateContent>
        <mc:AlternateContent xmlns:mc="http://schemas.openxmlformats.org/markup-compatibility/2006">
          <mc:Choice Requires="x14">
            <control shapeId="2124" r:id="rId9" name="Drop Down 76">
              <controlPr locked="0" defaultSize="0" autoLine="0" autoPict="0">
                <anchor moveWithCells="1">
                  <from>
                    <xdr:col>1</xdr:col>
                    <xdr:colOff>23813</xdr:colOff>
                    <xdr:row>36</xdr:row>
                    <xdr:rowOff>28575</xdr:rowOff>
                  </from>
                  <to>
                    <xdr:col>7</xdr:col>
                    <xdr:colOff>328613</xdr:colOff>
                    <xdr:row>37</xdr:row>
                    <xdr:rowOff>0</xdr:rowOff>
                  </to>
                </anchor>
              </controlPr>
            </control>
          </mc:Choice>
        </mc:AlternateContent>
        <mc:AlternateContent xmlns:mc="http://schemas.openxmlformats.org/markup-compatibility/2006">
          <mc:Choice Requires="x14">
            <control shapeId="2125" r:id="rId10" name="Drop Down 77">
              <controlPr locked="0" defaultSize="0" autoLine="0" autoPict="0">
                <anchor moveWithCells="1">
                  <from>
                    <xdr:col>1</xdr:col>
                    <xdr:colOff>23813</xdr:colOff>
                    <xdr:row>38</xdr:row>
                    <xdr:rowOff>28575</xdr:rowOff>
                  </from>
                  <to>
                    <xdr:col>7</xdr:col>
                    <xdr:colOff>328613</xdr:colOff>
                    <xdr:row>39</xdr:row>
                    <xdr:rowOff>0</xdr:rowOff>
                  </to>
                </anchor>
              </controlPr>
            </control>
          </mc:Choice>
        </mc:AlternateContent>
        <mc:AlternateContent xmlns:mc="http://schemas.openxmlformats.org/markup-compatibility/2006">
          <mc:Choice Requires="x14">
            <control shapeId="2126" r:id="rId11" name="Drop Down 78">
              <controlPr locked="0" defaultSize="0" autoLine="0" autoPict="0">
                <anchor moveWithCells="1">
                  <from>
                    <xdr:col>1</xdr:col>
                    <xdr:colOff>23813</xdr:colOff>
                    <xdr:row>40</xdr:row>
                    <xdr:rowOff>28575</xdr:rowOff>
                  </from>
                  <to>
                    <xdr:col>7</xdr:col>
                    <xdr:colOff>328613</xdr:colOff>
                    <xdr:row>41</xdr:row>
                    <xdr:rowOff>0</xdr:rowOff>
                  </to>
                </anchor>
              </controlPr>
            </control>
          </mc:Choice>
        </mc:AlternateContent>
        <mc:AlternateContent xmlns:mc="http://schemas.openxmlformats.org/markup-compatibility/2006">
          <mc:Choice Requires="x14">
            <control shapeId="2127" r:id="rId12" name="Drop Down 79">
              <controlPr locked="0" defaultSize="0" autoLine="0" autoPict="0">
                <anchor moveWithCells="1">
                  <from>
                    <xdr:col>1</xdr:col>
                    <xdr:colOff>23813</xdr:colOff>
                    <xdr:row>50</xdr:row>
                    <xdr:rowOff>28575</xdr:rowOff>
                  </from>
                  <to>
                    <xdr:col>7</xdr:col>
                    <xdr:colOff>328613</xdr:colOff>
                    <xdr:row>51</xdr:row>
                    <xdr:rowOff>0</xdr:rowOff>
                  </to>
                </anchor>
              </controlPr>
            </control>
          </mc:Choice>
        </mc:AlternateContent>
        <mc:AlternateContent xmlns:mc="http://schemas.openxmlformats.org/markup-compatibility/2006">
          <mc:Choice Requires="x14">
            <control shapeId="2128" r:id="rId13" name="Drop Down 80">
              <controlPr locked="0" defaultSize="0" autoLine="0" autoPict="0">
                <anchor moveWithCells="1">
                  <from>
                    <xdr:col>6</xdr:col>
                    <xdr:colOff>0</xdr:colOff>
                    <xdr:row>14</xdr:row>
                    <xdr:rowOff>23813</xdr:rowOff>
                  </from>
                  <to>
                    <xdr:col>6</xdr:col>
                    <xdr:colOff>828675</xdr:colOff>
                    <xdr:row>14</xdr:row>
                    <xdr:rowOff>295275</xdr:rowOff>
                  </to>
                </anchor>
              </controlPr>
            </control>
          </mc:Choice>
        </mc:AlternateContent>
        <mc:AlternateContent xmlns:mc="http://schemas.openxmlformats.org/markup-compatibility/2006">
          <mc:Choice Requires="x14">
            <control shapeId="2134" r:id="rId14" name="Drop Down 86">
              <controlPr locked="0" defaultSize="0" autoLine="0" autoPict="0">
                <anchor moveWithCells="1">
                  <from>
                    <xdr:col>1</xdr:col>
                    <xdr:colOff>23813</xdr:colOff>
                    <xdr:row>52</xdr:row>
                    <xdr:rowOff>28575</xdr:rowOff>
                  </from>
                  <to>
                    <xdr:col>7</xdr:col>
                    <xdr:colOff>328613</xdr:colOff>
                    <xdr:row>53</xdr:row>
                    <xdr:rowOff>0</xdr:rowOff>
                  </to>
                </anchor>
              </controlPr>
            </control>
          </mc:Choice>
        </mc:AlternateContent>
        <mc:AlternateContent xmlns:mc="http://schemas.openxmlformats.org/markup-compatibility/2006">
          <mc:Choice Requires="x14">
            <control shapeId="2137" r:id="rId15" name="Drop Down 89">
              <controlPr locked="0" defaultSize="0" autoLine="0" autoPict="0">
                <anchor moveWithCells="1">
                  <from>
                    <xdr:col>1</xdr:col>
                    <xdr:colOff>23813</xdr:colOff>
                    <xdr:row>54</xdr:row>
                    <xdr:rowOff>28575</xdr:rowOff>
                  </from>
                  <to>
                    <xdr:col>7</xdr:col>
                    <xdr:colOff>328613</xdr:colOff>
                    <xdr:row>55</xdr:row>
                    <xdr:rowOff>0</xdr:rowOff>
                  </to>
                </anchor>
              </controlPr>
            </control>
          </mc:Choice>
        </mc:AlternateContent>
        <mc:AlternateContent xmlns:mc="http://schemas.openxmlformats.org/markup-compatibility/2006">
          <mc:Choice Requires="x14">
            <control shapeId="2138" r:id="rId16" name="Drop Down 90">
              <controlPr locked="0" defaultSize="0" autoLine="0" autoPict="0">
                <anchor moveWithCells="1">
                  <from>
                    <xdr:col>1</xdr:col>
                    <xdr:colOff>23813</xdr:colOff>
                    <xdr:row>62</xdr:row>
                    <xdr:rowOff>14288</xdr:rowOff>
                  </from>
                  <to>
                    <xdr:col>7</xdr:col>
                    <xdr:colOff>328613</xdr:colOff>
                    <xdr:row>62</xdr:row>
                    <xdr:rowOff>219075</xdr:rowOff>
                  </to>
                </anchor>
              </controlPr>
            </control>
          </mc:Choice>
        </mc:AlternateContent>
        <mc:AlternateContent xmlns:mc="http://schemas.openxmlformats.org/markup-compatibility/2006">
          <mc:Choice Requires="x14">
            <control shapeId="2141" r:id="rId17" name="Drop Down 93">
              <controlPr locked="0" defaultSize="0" autoLine="0" autoPict="0">
                <anchor moveWithCells="1">
                  <from>
                    <xdr:col>1</xdr:col>
                    <xdr:colOff>23813</xdr:colOff>
                    <xdr:row>56</xdr:row>
                    <xdr:rowOff>28575</xdr:rowOff>
                  </from>
                  <to>
                    <xdr:col>7</xdr:col>
                    <xdr:colOff>328613</xdr:colOff>
                    <xdr:row>57</xdr:row>
                    <xdr:rowOff>0</xdr:rowOff>
                  </to>
                </anchor>
              </controlPr>
            </control>
          </mc:Choice>
        </mc:AlternateContent>
        <mc:AlternateContent xmlns:mc="http://schemas.openxmlformats.org/markup-compatibility/2006">
          <mc:Choice Requires="x14">
            <control shapeId="2142" r:id="rId18" name="Drop Down 94">
              <controlPr locked="0" defaultSize="0" autoLine="0" autoPict="0">
                <anchor moveWithCells="1">
                  <from>
                    <xdr:col>1</xdr:col>
                    <xdr:colOff>23813</xdr:colOff>
                    <xdr:row>58</xdr:row>
                    <xdr:rowOff>28575</xdr:rowOff>
                  </from>
                  <to>
                    <xdr:col>7</xdr:col>
                    <xdr:colOff>328613</xdr:colOff>
                    <xdr:row>59</xdr:row>
                    <xdr:rowOff>0</xdr:rowOff>
                  </to>
                </anchor>
              </controlPr>
            </control>
          </mc:Choice>
        </mc:AlternateContent>
        <mc:AlternateContent xmlns:mc="http://schemas.openxmlformats.org/markup-compatibility/2006">
          <mc:Choice Requires="x14">
            <control shapeId="2143" r:id="rId19" name="Drop Down 95">
              <controlPr locked="0" defaultSize="0" autoLine="0" autoPict="0">
                <anchor moveWithCells="1">
                  <from>
                    <xdr:col>1</xdr:col>
                    <xdr:colOff>23813</xdr:colOff>
                    <xdr:row>60</xdr:row>
                    <xdr:rowOff>28575</xdr:rowOff>
                  </from>
                  <to>
                    <xdr:col>7</xdr:col>
                    <xdr:colOff>328613</xdr:colOff>
                    <xdr:row>61</xdr:row>
                    <xdr:rowOff>0</xdr:rowOff>
                  </to>
                </anchor>
              </controlPr>
            </control>
          </mc:Choice>
        </mc:AlternateContent>
        <mc:AlternateContent xmlns:mc="http://schemas.openxmlformats.org/markup-compatibility/2006">
          <mc:Choice Requires="x14">
            <control shapeId="2140" r:id="rId20" name="Drop Down 92">
              <controlPr locked="0" defaultSize="0" autoLine="0" autoPict="0">
                <anchor moveWithCells="1">
                  <from>
                    <xdr:col>1</xdr:col>
                    <xdr:colOff>23813</xdr:colOff>
                    <xdr:row>64</xdr:row>
                    <xdr:rowOff>14288</xdr:rowOff>
                  </from>
                  <to>
                    <xdr:col>7</xdr:col>
                    <xdr:colOff>328613</xdr:colOff>
                    <xdr:row>64</xdr:row>
                    <xdr:rowOff>219075</xdr:rowOff>
                  </to>
                </anchor>
              </controlPr>
            </control>
          </mc:Choice>
        </mc:AlternateContent>
        <mc:AlternateContent xmlns:mc="http://schemas.openxmlformats.org/markup-compatibility/2006">
          <mc:Choice Requires="x14">
            <control shapeId="2144" r:id="rId21" name="Drop Down 96">
              <controlPr locked="0" defaultSize="0" autoLine="0" autoPict="0">
                <anchor moveWithCells="1">
                  <from>
                    <xdr:col>1</xdr:col>
                    <xdr:colOff>23813</xdr:colOff>
                    <xdr:row>66</xdr:row>
                    <xdr:rowOff>14288</xdr:rowOff>
                  </from>
                  <to>
                    <xdr:col>7</xdr:col>
                    <xdr:colOff>328613</xdr:colOff>
                    <xdr:row>66</xdr:row>
                    <xdr:rowOff>219075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7">
    <pageSetUpPr fitToPage="1"/>
  </sheetPr>
  <dimension ref="A1:H38"/>
  <sheetViews>
    <sheetView workbookViewId="0">
      <selection activeCell="H1" sqref="H1"/>
    </sheetView>
  </sheetViews>
  <sheetFormatPr baseColWidth="10" defaultColWidth="11.42578125" defaultRowHeight="15.4" x14ac:dyDescent="0.45"/>
  <cols>
    <col min="1" max="7" width="12.640625" style="1" customWidth="1"/>
    <col min="8" max="16384" width="11.42578125" style="1"/>
  </cols>
  <sheetData>
    <row r="1" spans="1:8" x14ac:dyDescent="0.45">
      <c r="A1" s="1" t="s">
        <v>18</v>
      </c>
      <c r="H1" s="82">
        <f>COUNTA(A2:G38)</f>
        <v>0</v>
      </c>
    </row>
    <row r="2" spans="1:8" x14ac:dyDescent="0.45">
      <c r="A2" s="146"/>
      <c r="B2" s="146"/>
      <c r="C2" s="146"/>
      <c r="D2" s="146"/>
      <c r="E2" s="146"/>
      <c r="F2" s="146"/>
      <c r="G2" s="146"/>
    </row>
    <row r="3" spans="1:8" x14ac:dyDescent="0.45">
      <c r="A3" s="146"/>
      <c r="B3" s="146"/>
      <c r="C3" s="146"/>
      <c r="D3" s="146"/>
      <c r="E3" s="146"/>
      <c r="F3" s="146"/>
      <c r="G3" s="146"/>
    </row>
    <row r="4" spans="1:8" x14ac:dyDescent="0.45">
      <c r="A4" s="146"/>
      <c r="B4" s="146"/>
      <c r="C4" s="146"/>
      <c r="D4" s="146"/>
      <c r="E4" s="146"/>
      <c r="F4" s="146"/>
      <c r="G4" s="146"/>
    </row>
    <row r="5" spans="1:8" x14ac:dyDescent="0.45">
      <c r="A5" s="146"/>
      <c r="B5" s="146"/>
      <c r="C5" s="146"/>
      <c r="D5" s="146"/>
      <c r="E5" s="146"/>
      <c r="F5" s="146"/>
      <c r="G5" s="146"/>
    </row>
    <row r="6" spans="1:8" x14ac:dyDescent="0.45">
      <c r="A6" s="146"/>
      <c r="B6" s="146"/>
      <c r="C6" s="146"/>
      <c r="D6" s="146"/>
      <c r="E6" s="146"/>
      <c r="F6" s="146"/>
      <c r="G6" s="146"/>
    </row>
    <row r="7" spans="1:8" x14ac:dyDescent="0.45">
      <c r="A7" s="146"/>
      <c r="B7" s="146"/>
      <c r="C7" s="146"/>
      <c r="D7" s="146"/>
      <c r="E7" s="146"/>
      <c r="F7" s="146"/>
      <c r="G7" s="146"/>
    </row>
    <row r="8" spans="1:8" x14ac:dyDescent="0.45">
      <c r="A8" s="146"/>
      <c r="B8" s="146"/>
      <c r="C8" s="146"/>
      <c r="D8" s="146"/>
      <c r="E8" s="146"/>
      <c r="F8" s="146"/>
      <c r="G8" s="146"/>
    </row>
    <row r="9" spans="1:8" x14ac:dyDescent="0.45">
      <c r="A9" s="146"/>
      <c r="B9" s="146"/>
      <c r="C9" s="146"/>
      <c r="D9" s="146"/>
      <c r="E9" s="146"/>
      <c r="F9" s="146"/>
      <c r="G9" s="146"/>
    </row>
    <row r="10" spans="1:8" x14ac:dyDescent="0.45">
      <c r="A10" s="146"/>
      <c r="B10" s="146"/>
      <c r="C10" s="146"/>
      <c r="D10" s="146"/>
      <c r="E10" s="146"/>
      <c r="F10" s="146"/>
      <c r="G10" s="146"/>
    </row>
    <row r="11" spans="1:8" x14ac:dyDescent="0.45">
      <c r="A11" s="146"/>
      <c r="B11" s="146"/>
      <c r="C11" s="146"/>
      <c r="D11" s="146"/>
      <c r="E11" s="146"/>
      <c r="F11" s="146"/>
      <c r="G11" s="146"/>
    </row>
    <row r="12" spans="1:8" x14ac:dyDescent="0.45">
      <c r="A12" s="146"/>
      <c r="B12" s="146"/>
      <c r="C12" s="146"/>
      <c r="D12" s="146"/>
      <c r="E12" s="146"/>
      <c r="F12" s="146"/>
      <c r="G12" s="146"/>
    </row>
    <row r="13" spans="1:8" x14ac:dyDescent="0.45">
      <c r="A13" s="146"/>
      <c r="B13" s="146"/>
      <c r="C13" s="146"/>
      <c r="D13" s="146"/>
      <c r="E13" s="146"/>
      <c r="F13" s="146"/>
      <c r="G13" s="146"/>
    </row>
    <row r="14" spans="1:8" x14ac:dyDescent="0.45">
      <c r="A14" s="146"/>
      <c r="B14" s="146"/>
      <c r="C14" s="146"/>
      <c r="D14" s="146"/>
      <c r="E14" s="146"/>
      <c r="F14" s="146"/>
      <c r="G14" s="146"/>
    </row>
    <row r="15" spans="1:8" x14ac:dyDescent="0.45">
      <c r="A15" s="146"/>
      <c r="B15" s="146"/>
      <c r="C15" s="146"/>
      <c r="D15" s="146"/>
      <c r="E15" s="146"/>
      <c r="F15" s="146"/>
      <c r="G15" s="146"/>
    </row>
    <row r="16" spans="1:8" x14ac:dyDescent="0.45">
      <c r="A16" s="146"/>
      <c r="B16" s="146"/>
      <c r="C16" s="146"/>
      <c r="D16" s="146"/>
      <c r="E16" s="146"/>
      <c r="F16" s="146"/>
      <c r="G16" s="146"/>
    </row>
    <row r="17" spans="1:7" x14ac:dyDescent="0.45">
      <c r="A17" s="146"/>
      <c r="B17" s="146"/>
      <c r="C17" s="146"/>
      <c r="D17" s="146"/>
      <c r="E17" s="146"/>
      <c r="F17" s="146"/>
      <c r="G17" s="146"/>
    </row>
    <row r="18" spans="1:7" x14ac:dyDescent="0.45">
      <c r="A18" s="146"/>
      <c r="B18" s="146"/>
      <c r="C18" s="146"/>
      <c r="D18" s="146"/>
      <c r="E18" s="146"/>
      <c r="F18" s="146"/>
      <c r="G18" s="146"/>
    </row>
    <row r="19" spans="1:7" x14ac:dyDescent="0.45">
      <c r="A19" s="146"/>
      <c r="B19" s="146"/>
      <c r="C19" s="146"/>
      <c r="D19" s="146"/>
      <c r="E19" s="146"/>
      <c r="F19" s="146"/>
      <c r="G19" s="146"/>
    </row>
    <row r="20" spans="1:7" x14ac:dyDescent="0.45">
      <c r="A20" s="146"/>
      <c r="B20" s="146"/>
      <c r="C20" s="146"/>
      <c r="D20" s="146"/>
      <c r="E20" s="146"/>
      <c r="F20" s="146"/>
      <c r="G20" s="146"/>
    </row>
    <row r="21" spans="1:7" x14ac:dyDescent="0.45">
      <c r="A21" s="146"/>
      <c r="B21" s="146"/>
      <c r="C21" s="146"/>
      <c r="D21" s="146"/>
      <c r="E21" s="146"/>
      <c r="F21" s="146"/>
      <c r="G21" s="146"/>
    </row>
    <row r="22" spans="1:7" x14ac:dyDescent="0.45">
      <c r="A22" s="146"/>
      <c r="B22" s="146"/>
      <c r="C22" s="146"/>
      <c r="D22" s="146"/>
      <c r="E22" s="146"/>
      <c r="F22" s="146"/>
      <c r="G22" s="146"/>
    </row>
    <row r="23" spans="1:7" x14ac:dyDescent="0.45">
      <c r="A23" s="146"/>
      <c r="B23" s="146"/>
      <c r="C23" s="146"/>
      <c r="D23" s="146"/>
      <c r="E23" s="146"/>
      <c r="F23" s="146"/>
      <c r="G23" s="146"/>
    </row>
    <row r="24" spans="1:7" x14ac:dyDescent="0.45">
      <c r="A24" s="146"/>
      <c r="B24" s="146"/>
      <c r="C24" s="146"/>
      <c r="D24" s="146"/>
      <c r="E24" s="146"/>
      <c r="F24" s="146"/>
      <c r="G24" s="146"/>
    </row>
    <row r="25" spans="1:7" x14ac:dyDescent="0.45">
      <c r="A25" s="146"/>
      <c r="B25" s="146"/>
      <c r="C25" s="146"/>
      <c r="D25" s="146"/>
      <c r="E25" s="146"/>
      <c r="F25" s="146"/>
      <c r="G25" s="146"/>
    </row>
    <row r="26" spans="1:7" x14ac:dyDescent="0.45">
      <c r="A26" s="146"/>
      <c r="B26" s="146"/>
      <c r="C26" s="146"/>
      <c r="D26" s="146"/>
      <c r="E26" s="146"/>
      <c r="F26" s="146"/>
      <c r="G26" s="146"/>
    </row>
    <row r="27" spans="1:7" x14ac:dyDescent="0.45">
      <c r="A27" s="146"/>
      <c r="B27" s="146"/>
      <c r="C27" s="146"/>
      <c r="D27" s="146"/>
      <c r="E27" s="146"/>
      <c r="F27" s="146"/>
      <c r="G27" s="146"/>
    </row>
    <row r="28" spans="1:7" x14ac:dyDescent="0.45">
      <c r="A28" s="146"/>
      <c r="B28" s="146"/>
      <c r="C28" s="146"/>
      <c r="D28" s="146"/>
      <c r="E28" s="146"/>
      <c r="F28" s="146"/>
      <c r="G28" s="146"/>
    </row>
    <row r="29" spans="1:7" x14ac:dyDescent="0.45">
      <c r="A29" s="146"/>
      <c r="B29" s="146"/>
      <c r="C29" s="146"/>
      <c r="D29" s="146"/>
      <c r="E29" s="146"/>
      <c r="F29" s="146"/>
      <c r="G29" s="146"/>
    </row>
    <row r="30" spans="1:7" x14ac:dyDescent="0.45">
      <c r="A30" s="146"/>
      <c r="B30" s="146"/>
      <c r="C30" s="146"/>
      <c r="D30" s="146"/>
      <c r="E30" s="146"/>
      <c r="F30" s="146"/>
      <c r="G30" s="146"/>
    </row>
    <row r="31" spans="1:7" x14ac:dyDescent="0.45">
      <c r="A31" s="146"/>
      <c r="B31" s="146"/>
      <c r="C31" s="146"/>
      <c r="D31" s="146"/>
      <c r="E31" s="146"/>
      <c r="F31" s="146"/>
      <c r="G31" s="146"/>
    </row>
    <row r="32" spans="1:7" x14ac:dyDescent="0.45">
      <c r="A32" s="146"/>
      <c r="B32" s="146"/>
      <c r="C32" s="146"/>
      <c r="D32" s="146"/>
      <c r="E32" s="146"/>
      <c r="F32" s="146"/>
      <c r="G32" s="146"/>
    </row>
    <row r="33" spans="1:7" x14ac:dyDescent="0.45">
      <c r="A33" s="146"/>
      <c r="B33" s="146"/>
      <c r="C33" s="146"/>
      <c r="D33" s="146"/>
      <c r="E33" s="146"/>
      <c r="F33" s="146"/>
      <c r="G33" s="146"/>
    </row>
    <row r="34" spans="1:7" x14ac:dyDescent="0.45">
      <c r="A34" s="146"/>
      <c r="B34" s="146"/>
      <c r="C34" s="146"/>
      <c r="D34" s="146"/>
      <c r="E34" s="146"/>
      <c r="F34" s="146"/>
      <c r="G34" s="146"/>
    </row>
    <row r="35" spans="1:7" x14ac:dyDescent="0.45">
      <c r="A35" s="146"/>
      <c r="B35" s="146"/>
      <c r="C35" s="146"/>
      <c r="D35" s="146"/>
      <c r="E35" s="146"/>
      <c r="F35" s="146"/>
      <c r="G35" s="146"/>
    </row>
    <row r="36" spans="1:7" x14ac:dyDescent="0.45">
      <c r="A36" s="146"/>
      <c r="B36" s="146"/>
      <c r="C36" s="146"/>
      <c r="D36" s="146"/>
      <c r="E36" s="146"/>
      <c r="F36" s="146"/>
      <c r="G36" s="146"/>
    </row>
    <row r="37" spans="1:7" x14ac:dyDescent="0.45">
      <c r="A37" s="146"/>
      <c r="B37" s="146"/>
      <c r="C37" s="146"/>
      <c r="D37" s="146"/>
      <c r="E37" s="146"/>
      <c r="F37" s="146"/>
      <c r="G37" s="146"/>
    </row>
    <row r="38" spans="1:7" x14ac:dyDescent="0.45">
      <c r="A38" s="146"/>
      <c r="B38" s="146"/>
      <c r="C38" s="146"/>
      <c r="D38" s="146"/>
      <c r="E38" s="146"/>
      <c r="F38" s="146"/>
      <c r="G38" s="146"/>
    </row>
  </sheetData>
  <sheetProtection algorithmName="SHA-512" hashValue="4+WognT5czYF5YizqLyqZBPi+sKUqodVif1wIfUlL2IOiJH95UDfpEllmeuzB3uG6lV/QMhmjnfFCXrKjcTHsg==" saltValue="Ts32P7Yi7b1DeUl9ETPdiA==" spinCount="100000" sheet="1" objects="1" scenarios="1"/>
  <mergeCells count="37">
    <mergeCell ref="A38:G38"/>
    <mergeCell ref="A34:G34"/>
    <mergeCell ref="A35:G35"/>
    <mergeCell ref="A36:G36"/>
    <mergeCell ref="A37:G37"/>
    <mergeCell ref="A30:G30"/>
    <mergeCell ref="A31:G31"/>
    <mergeCell ref="A32:G32"/>
    <mergeCell ref="A33:G33"/>
    <mergeCell ref="A26:G26"/>
    <mergeCell ref="A27:G27"/>
    <mergeCell ref="A28:G28"/>
    <mergeCell ref="A29:G29"/>
    <mergeCell ref="A22:G22"/>
    <mergeCell ref="A23:G23"/>
    <mergeCell ref="A24:G24"/>
    <mergeCell ref="A25:G25"/>
    <mergeCell ref="A18:G18"/>
    <mergeCell ref="A19:G19"/>
    <mergeCell ref="A20:G20"/>
    <mergeCell ref="A21:G21"/>
    <mergeCell ref="A15:G15"/>
    <mergeCell ref="A16:G16"/>
    <mergeCell ref="A17:G17"/>
    <mergeCell ref="A12:G12"/>
    <mergeCell ref="A13:G13"/>
    <mergeCell ref="A2:G2"/>
    <mergeCell ref="A3:G3"/>
    <mergeCell ref="A4:G4"/>
    <mergeCell ref="A5:G5"/>
    <mergeCell ref="A14:G14"/>
    <mergeCell ref="A10:G10"/>
    <mergeCell ref="A11:G11"/>
    <mergeCell ref="A6:G6"/>
    <mergeCell ref="A7:G7"/>
    <mergeCell ref="A8:G8"/>
    <mergeCell ref="A9:G9"/>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A67C6-B83B-4BF4-B313-BE9A8C567937}">
  <dimension ref="A1:C12"/>
  <sheetViews>
    <sheetView workbookViewId="0">
      <selection activeCell="G27" sqref="G27"/>
    </sheetView>
  </sheetViews>
  <sheetFormatPr baseColWidth="10" defaultColWidth="11.35546875" defaultRowHeight="15.4" x14ac:dyDescent="0.45"/>
  <cols>
    <col min="1" max="1" width="24.35546875" style="62" customWidth="1"/>
    <col min="2" max="2" width="55.140625" style="60" customWidth="1"/>
    <col min="3" max="16384" width="11.35546875" style="62"/>
  </cols>
  <sheetData>
    <row r="1" spans="1:3" ht="15.75" thickBot="1" x14ac:dyDescent="0.5">
      <c r="A1" s="83" t="s">
        <v>330</v>
      </c>
      <c r="B1" s="76">
        <v>10</v>
      </c>
      <c r="C1" s="62">
        <f>MAX($A$3:$A$12)-1</f>
        <v>9</v>
      </c>
    </row>
    <row r="2" spans="1:3" ht="15.75" thickTop="1" x14ac:dyDescent="0.45">
      <c r="A2" s="162"/>
      <c r="B2" s="77" t="s">
        <v>32</v>
      </c>
      <c r="C2" s="62" t="s">
        <v>34</v>
      </c>
    </row>
    <row r="3" spans="1:3" x14ac:dyDescent="0.45">
      <c r="A3" s="78">
        <v>1</v>
      </c>
      <c r="B3" s="78" t="s">
        <v>331</v>
      </c>
      <c r="C3" s="79"/>
    </row>
    <row r="4" spans="1:3" x14ac:dyDescent="0.45">
      <c r="A4" s="78">
        <v>2</v>
      </c>
      <c r="B4" s="78" t="s">
        <v>332</v>
      </c>
      <c r="C4" s="163"/>
    </row>
    <row r="5" spans="1:3" x14ac:dyDescent="0.45">
      <c r="A5" s="78">
        <v>3</v>
      </c>
      <c r="B5" s="78" t="s">
        <v>333</v>
      </c>
      <c r="C5" s="163"/>
    </row>
    <row r="6" spans="1:3" ht="27.75" x14ac:dyDescent="0.45">
      <c r="A6" s="78">
        <v>4</v>
      </c>
      <c r="B6" s="78" t="s">
        <v>334</v>
      </c>
      <c r="C6" s="163"/>
    </row>
    <row r="7" spans="1:3" x14ac:dyDescent="0.45">
      <c r="A7" s="78">
        <v>5</v>
      </c>
      <c r="B7" s="78" t="s">
        <v>335</v>
      </c>
      <c r="C7" s="163"/>
    </row>
    <row r="8" spans="1:3" x14ac:dyDescent="0.45">
      <c r="A8" s="78">
        <v>6</v>
      </c>
      <c r="B8" s="78" t="s">
        <v>336</v>
      </c>
      <c r="C8" s="163"/>
    </row>
    <row r="9" spans="1:3" x14ac:dyDescent="0.45">
      <c r="A9" s="78">
        <v>7</v>
      </c>
      <c r="B9" s="78" t="s">
        <v>337</v>
      </c>
      <c r="C9" s="163"/>
    </row>
    <row r="10" spans="1:3" x14ac:dyDescent="0.45">
      <c r="A10" s="78">
        <v>8</v>
      </c>
      <c r="B10" s="78" t="s">
        <v>338</v>
      </c>
      <c r="C10" s="163"/>
    </row>
    <row r="11" spans="1:3" x14ac:dyDescent="0.45">
      <c r="A11" s="78">
        <v>9</v>
      </c>
      <c r="B11" s="78" t="s">
        <v>4</v>
      </c>
      <c r="C11" s="163"/>
    </row>
    <row r="12" spans="1:3" x14ac:dyDescent="0.45">
      <c r="A12" s="78">
        <v>10</v>
      </c>
      <c r="B12" s="81" t="s">
        <v>240</v>
      </c>
      <c r="C12" s="60"/>
    </row>
  </sheetData>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E19"/>
  <sheetViews>
    <sheetView workbookViewId="0">
      <selection activeCell="G27" sqref="G27"/>
    </sheetView>
  </sheetViews>
  <sheetFormatPr baseColWidth="10" defaultColWidth="11.42578125" defaultRowHeight="15.4" x14ac:dyDescent="0.45"/>
  <cols>
    <col min="1" max="1" width="13.140625" style="62" customWidth="1"/>
    <col min="2" max="2" width="62.85546875" style="62" customWidth="1"/>
    <col min="3" max="16384" width="11.42578125" style="62"/>
  </cols>
  <sheetData>
    <row r="1" spans="1:5" ht="15.75" thickBot="1" x14ac:dyDescent="0.5">
      <c r="A1" s="62" t="s">
        <v>312</v>
      </c>
      <c r="B1" s="71"/>
      <c r="C1" s="62">
        <f>MAX($A$18:$A$19)-1</f>
        <v>16</v>
      </c>
      <c r="D1" s="62" t="s">
        <v>313</v>
      </c>
      <c r="E1" s="62" t="s">
        <v>314</v>
      </c>
    </row>
    <row r="2" spans="1:5" ht="15.75" thickTop="1" x14ac:dyDescent="0.45">
      <c r="A2" s="72" t="s">
        <v>31</v>
      </c>
      <c r="B2" s="72" t="s">
        <v>32</v>
      </c>
      <c r="C2" s="62" t="s">
        <v>33</v>
      </c>
      <c r="D2" s="62">
        <v>17</v>
      </c>
      <c r="E2" s="62">
        <v>17</v>
      </c>
    </row>
    <row r="3" spans="1:5" x14ac:dyDescent="0.45">
      <c r="A3" s="73">
        <v>1</v>
      </c>
      <c r="B3" s="51" t="s">
        <v>96</v>
      </c>
      <c r="C3" s="21"/>
    </row>
    <row r="4" spans="1:5" x14ac:dyDescent="0.45">
      <c r="A4" s="73">
        <v>2</v>
      </c>
      <c r="B4" s="51" t="s">
        <v>97</v>
      </c>
      <c r="C4" s="18" t="s">
        <v>35</v>
      </c>
    </row>
    <row r="5" spans="1:5" x14ac:dyDescent="0.45">
      <c r="A5" s="73">
        <v>3</v>
      </c>
      <c r="B5" s="51" t="s">
        <v>212</v>
      </c>
      <c r="C5" s="18"/>
    </row>
    <row r="6" spans="1:5" x14ac:dyDescent="0.45">
      <c r="A6" s="73">
        <v>4</v>
      </c>
      <c r="B6" s="51" t="s">
        <v>213</v>
      </c>
      <c r="C6" s="18" t="s">
        <v>35</v>
      </c>
    </row>
    <row r="7" spans="1:5" x14ac:dyDescent="0.45">
      <c r="A7" s="73">
        <v>5</v>
      </c>
      <c r="B7" s="51" t="s">
        <v>98</v>
      </c>
      <c r="C7" s="18"/>
    </row>
    <row r="8" spans="1:5" x14ac:dyDescent="0.45">
      <c r="A8" s="73">
        <v>6</v>
      </c>
      <c r="B8" s="51" t="s">
        <v>99</v>
      </c>
      <c r="C8" s="18" t="s">
        <v>35</v>
      </c>
    </row>
    <row r="9" spans="1:5" x14ac:dyDescent="0.45">
      <c r="A9" s="73">
        <v>7</v>
      </c>
      <c r="B9" s="74" t="s">
        <v>214</v>
      </c>
      <c r="C9" s="18"/>
    </row>
    <row r="10" spans="1:5" x14ac:dyDescent="0.45">
      <c r="A10" s="73">
        <v>8</v>
      </c>
      <c r="B10" s="74" t="s">
        <v>215</v>
      </c>
      <c r="C10" s="18"/>
    </row>
    <row r="11" spans="1:5" x14ac:dyDescent="0.45">
      <c r="A11" s="73">
        <v>9</v>
      </c>
      <c r="B11" s="74" t="s">
        <v>216</v>
      </c>
      <c r="C11" s="18"/>
    </row>
    <row r="12" spans="1:5" x14ac:dyDescent="0.45">
      <c r="A12" s="73">
        <v>10</v>
      </c>
      <c r="B12" s="74" t="s">
        <v>217</v>
      </c>
      <c r="C12" s="18"/>
    </row>
    <row r="13" spans="1:5" x14ac:dyDescent="0.45">
      <c r="A13" s="73">
        <v>11</v>
      </c>
      <c r="B13" s="51" t="s">
        <v>218</v>
      </c>
      <c r="C13" s="18"/>
    </row>
    <row r="14" spans="1:5" x14ac:dyDescent="0.45">
      <c r="A14" s="73">
        <v>12</v>
      </c>
      <c r="B14" s="51" t="s">
        <v>219</v>
      </c>
      <c r="C14" s="18"/>
    </row>
    <row r="15" spans="1:5" x14ac:dyDescent="0.45">
      <c r="A15" s="73">
        <v>13</v>
      </c>
      <c r="B15" s="51" t="s">
        <v>256</v>
      </c>
      <c r="C15" s="18"/>
    </row>
    <row r="16" spans="1:5" x14ac:dyDescent="0.45">
      <c r="A16" s="73">
        <v>14</v>
      </c>
      <c r="B16" s="51" t="s">
        <v>151</v>
      </c>
      <c r="C16" s="18"/>
    </row>
    <row r="17" spans="1:3" x14ac:dyDescent="0.45">
      <c r="A17" s="73">
        <v>15</v>
      </c>
      <c r="B17" s="51" t="s">
        <v>270</v>
      </c>
      <c r="C17" s="18"/>
    </row>
    <row r="18" spans="1:3" x14ac:dyDescent="0.45">
      <c r="A18" s="73">
        <v>16</v>
      </c>
      <c r="B18" s="51" t="s">
        <v>4</v>
      </c>
      <c r="C18" s="18"/>
    </row>
    <row r="19" spans="1:3" x14ac:dyDescent="0.45">
      <c r="A19" s="73">
        <v>17</v>
      </c>
      <c r="B19" s="81" t="s">
        <v>240</v>
      </c>
      <c r="C19" s="18"/>
    </row>
  </sheetData>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5"/>
  <sheetViews>
    <sheetView workbookViewId="0">
      <selection activeCell="G27" sqref="G27"/>
    </sheetView>
  </sheetViews>
  <sheetFormatPr baseColWidth="10" defaultColWidth="11.42578125" defaultRowHeight="15.4" x14ac:dyDescent="0.45"/>
  <cols>
    <col min="1" max="1" width="16.42578125" style="62" customWidth="1"/>
    <col min="2" max="2" width="62.85546875" style="62" customWidth="1"/>
    <col min="3" max="6" width="11.42578125" style="62"/>
    <col min="7" max="7" width="16.640625" style="62" bestFit="1" customWidth="1"/>
    <col min="8" max="16384" width="11.42578125" style="62"/>
  </cols>
  <sheetData>
    <row r="1" spans="1:6" ht="15.75" thickBot="1" x14ac:dyDescent="0.5">
      <c r="A1" s="83" t="s">
        <v>163</v>
      </c>
      <c r="B1" s="71">
        <v>9</v>
      </c>
      <c r="C1" s="62">
        <f>MAX($A$3:$A$11)-1</f>
        <v>8</v>
      </c>
    </row>
    <row r="2" spans="1:6" ht="15.75" thickTop="1" x14ac:dyDescent="0.45">
      <c r="A2" s="72" t="s">
        <v>31</v>
      </c>
      <c r="B2" s="72" t="s">
        <v>32</v>
      </c>
    </row>
    <row r="3" spans="1:6" x14ac:dyDescent="0.45">
      <c r="A3" s="78">
        <v>1</v>
      </c>
      <c r="B3" s="65" t="s">
        <v>251</v>
      </c>
      <c r="C3" s="84"/>
      <c r="F3" s="62">
        <v>1</v>
      </c>
    </row>
    <row r="4" spans="1:6" x14ac:dyDescent="0.45">
      <c r="A4" s="78">
        <v>2</v>
      </c>
      <c r="B4" s="78" t="s">
        <v>242</v>
      </c>
      <c r="C4" s="85"/>
    </row>
    <row r="5" spans="1:6" x14ac:dyDescent="0.45">
      <c r="A5" s="78">
        <v>3</v>
      </c>
      <c r="B5" s="78" t="s">
        <v>243</v>
      </c>
      <c r="C5" s="86" t="s">
        <v>35</v>
      </c>
    </row>
    <row r="6" spans="1:6" x14ac:dyDescent="0.45">
      <c r="A6" s="78">
        <v>4</v>
      </c>
      <c r="B6" s="78" t="s">
        <v>244</v>
      </c>
      <c r="C6" s="86"/>
    </row>
    <row r="7" spans="1:6" x14ac:dyDescent="0.45">
      <c r="A7" s="78">
        <v>5</v>
      </c>
      <c r="B7" s="78" t="s">
        <v>245</v>
      </c>
      <c r="C7" s="86"/>
    </row>
    <row r="8" spans="1:6" x14ac:dyDescent="0.45">
      <c r="A8" s="78">
        <v>6</v>
      </c>
      <c r="B8" s="78" t="s">
        <v>272</v>
      </c>
      <c r="C8" s="86"/>
    </row>
    <row r="9" spans="1:6" x14ac:dyDescent="0.45">
      <c r="A9" s="78">
        <v>7</v>
      </c>
      <c r="B9" s="78" t="s">
        <v>318</v>
      </c>
      <c r="C9" s="86"/>
    </row>
    <row r="10" spans="1:6" x14ac:dyDescent="0.45">
      <c r="A10" s="78">
        <v>8</v>
      </c>
      <c r="B10" s="78" t="s">
        <v>4</v>
      </c>
      <c r="C10" s="78"/>
    </row>
    <row r="11" spans="1:6" x14ac:dyDescent="0.45">
      <c r="A11" s="78">
        <v>9</v>
      </c>
      <c r="B11" s="81" t="s">
        <v>240</v>
      </c>
    </row>
    <row r="24" spans="1:6" x14ac:dyDescent="0.45">
      <c r="A24" s="62" t="s">
        <v>246</v>
      </c>
      <c r="B24" s="87">
        <v>11</v>
      </c>
      <c r="C24" s="62">
        <f>MAX(A25:A35)-1</f>
        <v>10</v>
      </c>
      <c r="F24" s="62">
        <v>1</v>
      </c>
    </row>
    <row r="25" spans="1:6" x14ac:dyDescent="0.45">
      <c r="A25" s="62">
        <v>1</v>
      </c>
      <c r="B25" s="88" t="s">
        <v>247</v>
      </c>
    </row>
    <row r="26" spans="1:6" x14ac:dyDescent="0.45">
      <c r="A26" s="62">
        <v>2</v>
      </c>
      <c r="B26" s="88" t="s">
        <v>248</v>
      </c>
    </row>
    <row r="27" spans="1:6" x14ac:dyDescent="0.45">
      <c r="A27" s="62">
        <v>3</v>
      </c>
      <c r="B27" s="88" t="s">
        <v>249</v>
      </c>
    </row>
    <row r="28" spans="1:6" x14ac:dyDescent="0.45">
      <c r="A28" s="62">
        <v>4</v>
      </c>
      <c r="B28" s="88" t="s">
        <v>250</v>
      </c>
    </row>
    <row r="29" spans="1:6" x14ac:dyDescent="0.45">
      <c r="A29" s="62">
        <v>5</v>
      </c>
      <c r="B29" s="90" t="s">
        <v>258</v>
      </c>
    </row>
    <row r="30" spans="1:6" x14ac:dyDescent="0.45">
      <c r="A30" s="62">
        <v>6</v>
      </c>
      <c r="B30" s="90" t="s">
        <v>292</v>
      </c>
    </row>
    <row r="31" spans="1:6" x14ac:dyDescent="0.45">
      <c r="A31" s="62">
        <v>7</v>
      </c>
      <c r="B31" s="51" t="s">
        <v>151</v>
      </c>
    </row>
    <row r="32" spans="1:6" x14ac:dyDescent="0.45">
      <c r="A32" s="62">
        <v>8</v>
      </c>
      <c r="B32" s="90" t="s">
        <v>293</v>
      </c>
    </row>
    <row r="33" spans="1:2" x14ac:dyDescent="0.45">
      <c r="A33" s="62">
        <v>9</v>
      </c>
      <c r="B33" s="90" t="s">
        <v>317</v>
      </c>
    </row>
    <row r="34" spans="1:2" x14ac:dyDescent="0.45">
      <c r="A34" s="62">
        <v>10</v>
      </c>
      <c r="B34" s="65" t="s">
        <v>4</v>
      </c>
    </row>
    <row r="35" spans="1:2" x14ac:dyDescent="0.45">
      <c r="A35" s="62">
        <v>11</v>
      </c>
      <c r="B35" s="81" t="s">
        <v>240</v>
      </c>
    </row>
  </sheetData>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9"/>
  <dimension ref="A1:C22"/>
  <sheetViews>
    <sheetView workbookViewId="0">
      <selection activeCell="G27" sqref="G27"/>
    </sheetView>
  </sheetViews>
  <sheetFormatPr baseColWidth="10" defaultColWidth="11.42578125" defaultRowHeight="15.4" x14ac:dyDescent="0.45"/>
  <cols>
    <col min="1" max="1" width="24.42578125" style="17" customWidth="1"/>
    <col min="2" max="2" width="55.140625" style="18" customWidth="1"/>
    <col min="3" max="16384" width="11.42578125" style="17"/>
  </cols>
  <sheetData>
    <row r="1" spans="1:3" ht="15.75" thickBot="1" x14ac:dyDescent="0.5">
      <c r="A1" s="26" t="s">
        <v>66</v>
      </c>
      <c r="B1" s="25">
        <v>20</v>
      </c>
      <c r="C1" s="17">
        <f>MAX($A$3:$A$22)-1</f>
        <v>19</v>
      </c>
    </row>
    <row r="2" spans="1:3" ht="15.75" thickTop="1" x14ac:dyDescent="0.4">
      <c r="A2" s="36"/>
      <c r="B2" s="22" t="s">
        <v>32</v>
      </c>
      <c r="C2" s="17" t="s">
        <v>34</v>
      </c>
    </row>
    <row r="3" spans="1:3" x14ac:dyDescent="0.45">
      <c r="A3" s="20">
        <v>1</v>
      </c>
      <c r="B3" s="52" t="s">
        <v>67</v>
      </c>
      <c r="C3" s="37"/>
    </row>
    <row r="4" spans="1:3" x14ac:dyDescent="0.45">
      <c r="A4" s="20">
        <v>2</v>
      </c>
      <c r="B4" s="52" t="s">
        <v>68</v>
      </c>
      <c r="C4" s="18" t="s">
        <v>35</v>
      </c>
    </row>
    <row r="5" spans="1:3" x14ac:dyDescent="0.45">
      <c r="A5" s="20">
        <v>3</v>
      </c>
      <c r="B5" s="52" t="s">
        <v>69</v>
      </c>
      <c r="C5" s="18"/>
    </row>
    <row r="6" spans="1:3" x14ac:dyDescent="0.45">
      <c r="A6" s="20">
        <v>4</v>
      </c>
      <c r="B6" s="52" t="s">
        <v>70</v>
      </c>
      <c r="C6" s="18" t="s">
        <v>35</v>
      </c>
    </row>
    <row r="7" spans="1:3" x14ac:dyDescent="0.45">
      <c r="A7" s="20">
        <v>5</v>
      </c>
      <c r="B7" s="52" t="s">
        <v>71</v>
      </c>
      <c r="C7" s="18"/>
    </row>
    <row r="8" spans="1:3" x14ac:dyDescent="0.45">
      <c r="A8" s="20">
        <v>6</v>
      </c>
      <c r="B8" s="52" t="s">
        <v>72</v>
      </c>
      <c r="C8" s="18" t="s">
        <v>35</v>
      </c>
    </row>
    <row r="9" spans="1:3" x14ac:dyDescent="0.45">
      <c r="A9" s="20">
        <v>7</v>
      </c>
      <c r="B9" s="52" t="s">
        <v>254</v>
      </c>
      <c r="C9" s="18"/>
    </row>
    <row r="10" spans="1:3" x14ac:dyDescent="0.45">
      <c r="A10" s="20">
        <v>8</v>
      </c>
      <c r="B10" s="52" t="s">
        <v>73</v>
      </c>
      <c r="C10" s="38"/>
    </row>
    <row r="11" spans="1:3" x14ac:dyDescent="0.45">
      <c r="A11" s="20">
        <v>9</v>
      </c>
      <c r="B11" s="52" t="s">
        <v>74</v>
      </c>
      <c r="C11" s="38"/>
    </row>
    <row r="12" spans="1:3" x14ac:dyDescent="0.45">
      <c r="A12" s="20">
        <v>10</v>
      </c>
      <c r="B12" s="52" t="s">
        <v>75</v>
      </c>
      <c r="C12" s="38"/>
    </row>
    <row r="13" spans="1:3" x14ac:dyDescent="0.45">
      <c r="A13" s="20">
        <v>11</v>
      </c>
      <c r="B13" s="52" t="s">
        <v>109</v>
      </c>
      <c r="C13" s="38"/>
    </row>
    <row r="14" spans="1:3" x14ac:dyDescent="0.45">
      <c r="A14" s="20">
        <v>12</v>
      </c>
      <c r="B14" s="52" t="s">
        <v>146</v>
      </c>
      <c r="C14" s="38"/>
    </row>
    <row r="15" spans="1:3" x14ac:dyDescent="0.45">
      <c r="A15" s="20">
        <v>13</v>
      </c>
      <c r="B15" s="52" t="s">
        <v>157</v>
      </c>
      <c r="C15" s="38"/>
    </row>
    <row r="16" spans="1:3" ht="30.75" x14ac:dyDescent="0.45">
      <c r="A16" s="20">
        <v>14</v>
      </c>
      <c r="B16" s="52" t="s">
        <v>156</v>
      </c>
      <c r="C16" s="38"/>
    </row>
    <row r="17" spans="1:3" x14ac:dyDescent="0.45">
      <c r="A17" s="20">
        <v>15</v>
      </c>
      <c r="B17" s="52" t="s">
        <v>267</v>
      </c>
      <c r="C17" s="38"/>
    </row>
    <row r="18" spans="1:3" x14ac:dyDescent="0.45">
      <c r="A18" s="20">
        <v>16</v>
      </c>
      <c r="B18" s="52" t="s">
        <v>268</v>
      </c>
      <c r="C18" s="18" t="s">
        <v>35</v>
      </c>
    </row>
    <row r="19" spans="1:3" x14ac:dyDescent="0.45">
      <c r="A19" s="20">
        <v>17</v>
      </c>
      <c r="B19" s="52" t="s">
        <v>323</v>
      </c>
      <c r="C19" s="38"/>
    </row>
    <row r="20" spans="1:3" x14ac:dyDescent="0.45">
      <c r="A20" s="20">
        <v>18</v>
      </c>
      <c r="B20" s="52" t="s">
        <v>324</v>
      </c>
      <c r="C20" s="18" t="s">
        <v>35</v>
      </c>
    </row>
    <row r="21" spans="1:3" x14ac:dyDescent="0.45">
      <c r="A21" s="20">
        <v>19</v>
      </c>
      <c r="B21" s="20" t="s">
        <v>4</v>
      </c>
      <c r="C21" s="18"/>
    </row>
    <row r="22" spans="1:3" x14ac:dyDescent="0.45">
      <c r="A22" s="20">
        <v>20</v>
      </c>
      <c r="B22" s="81" t="s">
        <v>240</v>
      </c>
      <c r="C22" s="18"/>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0"/>
  <dimension ref="A1:C23"/>
  <sheetViews>
    <sheetView workbookViewId="0">
      <selection activeCell="G27" sqref="G27"/>
    </sheetView>
  </sheetViews>
  <sheetFormatPr baseColWidth="10" defaultColWidth="11.42578125" defaultRowHeight="13.9" x14ac:dyDescent="0.4"/>
  <cols>
    <col min="1" max="1" width="13.140625" style="17" customWidth="1"/>
    <col min="2" max="2" width="62.85546875" style="17" customWidth="1"/>
    <col min="3" max="16384" width="11.42578125" style="17"/>
  </cols>
  <sheetData>
    <row r="1" spans="1:3" ht="14.25" thickBot="1" x14ac:dyDescent="0.45">
      <c r="A1" s="17" t="s">
        <v>84</v>
      </c>
      <c r="B1" s="24">
        <v>21</v>
      </c>
      <c r="C1" s="17">
        <f>MAX($A$3:$A$23)-1</f>
        <v>20</v>
      </c>
    </row>
    <row r="2" spans="1:3" ht="14.25" thickTop="1" x14ac:dyDescent="0.4">
      <c r="A2" s="19" t="s">
        <v>31</v>
      </c>
      <c r="B2" s="19" t="s">
        <v>32</v>
      </c>
      <c r="C2" s="17" t="s">
        <v>33</v>
      </c>
    </row>
    <row r="3" spans="1:3" x14ac:dyDescent="0.4">
      <c r="A3" s="21">
        <v>1</v>
      </c>
      <c r="B3" s="51" t="s">
        <v>90</v>
      </c>
      <c r="C3" s="23"/>
    </row>
    <row r="4" spans="1:3" x14ac:dyDescent="0.4">
      <c r="A4" s="21">
        <v>2</v>
      </c>
      <c r="B4" s="51" t="s">
        <v>91</v>
      </c>
      <c r="C4" s="17" t="s">
        <v>35</v>
      </c>
    </row>
    <row r="5" spans="1:3" x14ac:dyDescent="0.4">
      <c r="A5" s="21">
        <v>3</v>
      </c>
      <c r="B5" s="51" t="s">
        <v>93</v>
      </c>
    </row>
    <row r="6" spans="1:3" ht="27.75" x14ac:dyDescent="0.4">
      <c r="A6" s="21">
        <v>4</v>
      </c>
      <c r="B6" s="51" t="s">
        <v>94</v>
      </c>
      <c r="C6" s="50"/>
    </row>
    <row r="7" spans="1:3" x14ac:dyDescent="0.4">
      <c r="A7" s="21">
        <v>5</v>
      </c>
      <c r="B7" s="51" t="s">
        <v>65</v>
      </c>
      <c r="C7" s="50"/>
    </row>
    <row r="8" spans="1:3" x14ac:dyDescent="0.4">
      <c r="A8" s="21">
        <v>6</v>
      </c>
      <c r="B8" s="51" t="s">
        <v>92</v>
      </c>
      <c r="C8" s="50"/>
    </row>
    <row r="9" spans="1:3" x14ac:dyDescent="0.4">
      <c r="A9" s="21">
        <v>7</v>
      </c>
      <c r="B9" s="51" t="s">
        <v>89</v>
      </c>
      <c r="C9" s="50"/>
    </row>
    <row r="10" spans="1:3" ht="27.75" x14ac:dyDescent="0.4">
      <c r="A10" s="21">
        <v>8</v>
      </c>
      <c r="B10" s="51" t="s">
        <v>110</v>
      </c>
      <c r="C10" s="50"/>
    </row>
    <row r="11" spans="1:3" x14ac:dyDescent="0.4">
      <c r="A11" s="21">
        <v>9</v>
      </c>
      <c r="B11" s="51" t="s">
        <v>111</v>
      </c>
      <c r="C11" s="50"/>
    </row>
    <row r="12" spans="1:3" ht="27.75" x14ac:dyDescent="0.4">
      <c r="A12" s="21">
        <v>10</v>
      </c>
      <c r="B12" s="51" t="s">
        <v>112</v>
      </c>
      <c r="C12" s="50"/>
    </row>
    <row r="13" spans="1:3" x14ac:dyDescent="0.4">
      <c r="A13" s="21">
        <v>11</v>
      </c>
      <c r="B13" s="51" t="s">
        <v>113</v>
      </c>
      <c r="C13" s="50"/>
    </row>
    <row r="14" spans="1:3" x14ac:dyDescent="0.4">
      <c r="A14" s="21">
        <v>12</v>
      </c>
      <c r="B14" s="51" t="s">
        <v>139</v>
      </c>
      <c r="C14" s="50"/>
    </row>
    <row r="15" spans="1:3" x14ac:dyDescent="0.4">
      <c r="A15" s="21">
        <v>13</v>
      </c>
      <c r="B15" s="51" t="s">
        <v>288</v>
      </c>
      <c r="C15" s="50"/>
    </row>
    <row r="16" spans="1:3" x14ac:dyDescent="0.4">
      <c r="A16" s="21">
        <v>14</v>
      </c>
      <c r="B16" s="51" t="s">
        <v>140</v>
      </c>
      <c r="C16" s="50"/>
    </row>
    <row r="17" spans="1:3" x14ac:dyDescent="0.4">
      <c r="A17" s="21">
        <v>15</v>
      </c>
      <c r="B17" s="51" t="s">
        <v>147</v>
      </c>
      <c r="C17" s="50"/>
    </row>
    <row r="18" spans="1:3" x14ac:dyDescent="0.4">
      <c r="A18" s="21">
        <v>16</v>
      </c>
      <c r="B18" s="51" t="s">
        <v>151</v>
      </c>
      <c r="C18" s="50"/>
    </row>
    <row r="19" spans="1:3" x14ac:dyDescent="0.4">
      <c r="A19" s="21">
        <v>17</v>
      </c>
      <c r="B19" s="59" t="s">
        <v>158</v>
      </c>
      <c r="C19" s="50"/>
    </row>
    <row r="20" spans="1:3" x14ac:dyDescent="0.4">
      <c r="A20" s="21">
        <v>18</v>
      </c>
      <c r="B20" s="59" t="s">
        <v>321</v>
      </c>
      <c r="C20" s="50"/>
    </row>
    <row r="21" spans="1:3" x14ac:dyDescent="0.4">
      <c r="A21" s="21">
        <v>19</v>
      </c>
      <c r="B21" s="59" t="s">
        <v>322</v>
      </c>
      <c r="C21" s="50"/>
    </row>
    <row r="22" spans="1:3" x14ac:dyDescent="0.4">
      <c r="A22" s="21">
        <v>20</v>
      </c>
      <c r="B22" s="51" t="s">
        <v>4</v>
      </c>
    </row>
    <row r="23" spans="1:3" x14ac:dyDescent="0.4">
      <c r="A23" s="21">
        <v>21</v>
      </c>
      <c r="B23" s="81" t="s">
        <v>240</v>
      </c>
    </row>
  </sheetData>
  <phoneticPr fontId="0" type="noConversion"/>
  <conditionalFormatting sqref="B19:B21">
    <cfRule type="expression" dxfId="39" priority="1" stopIfTrue="1">
      <formula>A19-$H$3=0</formula>
    </cfRule>
  </conditionalFormatting>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1"/>
  <dimension ref="A1:C28"/>
  <sheetViews>
    <sheetView topLeftCell="A3" workbookViewId="0">
      <selection activeCell="G27" sqref="G27"/>
    </sheetView>
  </sheetViews>
  <sheetFormatPr baseColWidth="10" defaultColWidth="11.42578125" defaultRowHeight="15.4" x14ac:dyDescent="0.45"/>
  <cols>
    <col min="1" max="1" width="13.140625" style="18" customWidth="1"/>
    <col min="2" max="2" width="55.140625" style="18" customWidth="1"/>
    <col min="3" max="16384" width="11.42578125" style="18"/>
  </cols>
  <sheetData>
    <row r="1" spans="1:3" ht="15.75" thickBot="1" x14ac:dyDescent="0.5">
      <c r="A1" s="18" t="s">
        <v>85</v>
      </c>
      <c r="B1" s="18">
        <v>26</v>
      </c>
      <c r="C1" s="18">
        <f>MAX($A$3:$A$28)-1</f>
        <v>25</v>
      </c>
    </row>
    <row r="2" spans="1:3" ht="15.75" thickTop="1" x14ac:dyDescent="0.45">
      <c r="A2" s="22" t="s">
        <v>31</v>
      </c>
      <c r="B2" s="22" t="s">
        <v>32</v>
      </c>
    </row>
    <row r="3" spans="1:3" x14ac:dyDescent="0.45">
      <c r="A3" s="20">
        <v>1</v>
      </c>
      <c r="B3" s="52" t="s">
        <v>95</v>
      </c>
      <c r="C3" s="37"/>
    </row>
    <row r="4" spans="1:3" x14ac:dyDescent="0.45">
      <c r="A4" s="20">
        <v>2</v>
      </c>
      <c r="B4" s="20" t="s">
        <v>96</v>
      </c>
    </row>
    <row r="5" spans="1:3" x14ac:dyDescent="0.45">
      <c r="A5" s="20">
        <v>3</v>
      </c>
      <c r="B5" s="20" t="s">
        <v>97</v>
      </c>
      <c r="C5" s="18" t="s">
        <v>35</v>
      </c>
    </row>
    <row r="6" spans="1:3" x14ac:dyDescent="0.45">
      <c r="A6" s="20">
        <v>4</v>
      </c>
      <c r="B6" s="20" t="s">
        <v>98</v>
      </c>
    </row>
    <row r="7" spans="1:3" x14ac:dyDescent="0.45">
      <c r="A7" s="20">
        <v>5</v>
      </c>
      <c r="B7" s="20" t="s">
        <v>99</v>
      </c>
      <c r="C7" s="18" t="s">
        <v>35</v>
      </c>
    </row>
    <row r="8" spans="1:3" x14ac:dyDescent="0.45">
      <c r="A8" s="20">
        <v>6</v>
      </c>
      <c r="B8" s="20" t="s">
        <v>100</v>
      </c>
    </row>
    <row r="9" spans="1:3" x14ac:dyDescent="0.45">
      <c r="A9" s="20">
        <v>7</v>
      </c>
      <c r="B9" s="20" t="s">
        <v>101</v>
      </c>
      <c r="C9" s="18" t="s">
        <v>35</v>
      </c>
    </row>
    <row r="10" spans="1:3" x14ac:dyDescent="0.45">
      <c r="A10" s="20">
        <v>8</v>
      </c>
      <c r="B10" s="20" t="s">
        <v>103</v>
      </c>
    </row>
    <row r="11" spans="1:3" x14ac:dyDescent="0.45">
      <c r="A11" s="20">
        <v>9</v>
      </c>
      <c r="B11" s="20" t="s">
        <v>102</v>
      </c>
      <c r="C11" s="18" t="s">
        <v>35</v>
      </c>
    </row>
    <row r="12" spans="1:3" x14ac:dyDescent="0.45">
      <c r="A12" s="20">
        <v>10</v>
      </c>
      <c r="B12" s="20" t="s">
        <v>104</v>
      </c>
    </row>
    <row r="13" spans="1:3" x14ac:dyDescent="0.45">
      <c r="A13" s="20">
        <v>11</v>
      </c>
      <c r="B13" s="20" t="s">
        <v>105</v>
      </c>
      <c r="C13" s="18" t="s">
        <v>35</v>
      </c>
    </row>
    <row r="14" spans="1:3" x14ac:dyDescent="0.45">
      <c r="A14" s="20">
        <v>12</v>
      </c>
      <c r="B14" s="20" t="s">
        <v>106</v>
      </c>
    </row>
    <row r="15" spans="1:3" x14ac:dyDescent="0.45">
      <c r="A15" s="20">
        <v>13</v>
      </c>
      <c r="B15" s="20" t="s">
        <v>107</v>
      </c>
      <c r="C15" s="18" t="s">
        <v>35</v>
      </c>
    </row>
    <row r="16" spans="1:3" ht="30.75" x14ac:dyDescent="0.45">
      <c r="A16" s="20">
        <v>14</v>
      </c>
      <c r="B16" s="20" t="s">
        <v>114</v>
      </c>
    </row>
    <row r="17" spans="1:3" ht="30.75" x14ac:dyDescent="0.45">
      <c r="A17" s="20">
        <v>15</v>
      </c>
      <c r="B17" s="20" t="s">
        <v>115</v>
      </c>
    </row>
    <row r="18" spans="1:3" x14ac:dyDescent="0.45">
      <c r="A18" s="20">
        <v>16</v>
      </c>
      <c r="B18" s="20" t="s">
        <v>116</v>
      </c>
    </row>
    <row r="19" spans="1:3" x14ac:dyDescent="0.45">
      <c r="A19" s="20">
        <v>17</v>
      </c>
      <c r="B19" s="20" t="s">
        <v>152</v>
      </c>
    </row>
    <row r="20" spans="1:3" x14ac:dyDescent="0.45">
      <c r="A20" s="20">
        <v>18</v>
      </c>
      <c r="B20" s="20" t="s">
        <v>138</v>
      </c>
    </row>
    <row r="21" spans="1:3" x14ac:dyDescent="0.45">
      <c r="A21" s="20">
        <v>19</v>
      </c>
      <c r="B21" s="20" t="s">
        <v>153</v>
      </c>
    </row>
    <row r="22" spans="1:3" x14ac:dyDescent="0.45">
      <c r="A22" s="20">
        <v>20</v>
      </c>
      <c r="B22" s="20" t="s">
        <v>154</v>
      </c>
      <c r="C22" s="18" t="s">
        <v>35</v>
      </c>
    </row>
    <row r="23" spans="1:3" x14ac:dyDescent="0.45">
      <c r="A23" s="20">
        <v>21</v>
      </c>
      <c r="B23" s="20" t="s">
        <v>155</v>
      </c>
    </row>
    <row r="24" spans="1:3" x14ac:dyDescent="0.45">
      <c r="A24" s="20">
        <v>22</v>
      </c>
      <c r="B24" s="20" t="s">
        <v>255</v>
      </c>
    </row>
    <row r="25" spans="1:3" x14ac:dyDescent="0.45">
      <c r="A25" s="20">
        <v>23</v>
      </c>
      <c r="B25" s="51" t="s">
        <v>151</v>
      </c>
    </row>
    <row r="26" spans="1:3" x14ac:dyDescent="0.45">
      <c r="A26" s="20">
        <v>24</v>
      </c>
      <c r="B26" s="51" t="s">
        <v>269</v>
      </c>
    </row>
    <row r="27" spans="1:3" x14ac:dyDescent="0.45">
      <c r="A27" s="20">
        <v>25</v>
      </c>
      <c r="B27" s="20" t="s">
        <v>4</v>
      </c>
    </row>
    <row r="28" spans="1:3" x14ac:dyDescent="0.45">
      <c r="A28" s="20">
        <v>26</v>
      </c>
      <c r="B28" s="81" t="s">
        <v>240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2"/>
  <dimension ref="A1:C9"/>
  <sheetViews>
    <sheetView workbookViewId="0">
      <selection activeCell="G27" sqref="G27"/>
    </sheetView>
  </sheetViews>
  <sheetFormatPr baseColWidth="10" defaultColWidth="11.42578125" defaultRowHeight="15.4" x14ac:dyDescent="0.45"/>
  <cols>
    <col min="1" max="1" width="13.140625" style="18" customWidth="1"/>
    <col min="2" max="2" width="55.140625" style="17" customWidth="1"/>
    <col min="3" max="16384" width="11.42578125" style="18"/>
  </cols>
  <sheetData>
    <row r="1" spans="1:3" ht="15.75" thickBot="1" x14ac:dyDescent="0.5">
      <c r="A1" s="26" t="s">
        <v>86</v>
      </c>
      <c r="B1" s="25">
        <v>7</v>
      </c>
      <c r="C1" s="18">
        <f>MAX($A$3:$A$9)-1</f>
        <v>6</v>
      </c>
    </row>
    <row r="2" spans="1:3" ht="15.75" thickTop="1" x14ac:dyDescent="0.45">
      <c r="A2" s="22" t="s">
        <v>31</v>
      </c>
      <c r="B2" s="22" t="s">
        <v>32</v>
      </c>
      <c r="C2" s="18" t="s">
        <v>33</v>
      </c>
    </row>
    <row r="3" spans="1:3" x14ac:dyDescent="0.45">
      <c r="A3" s="21">
        <v>1</v>
      </c>
      <c r="B3" s="21" t="s">
        <v>76</v>
      </c>
      <c r="C3" s="23"/>
    </row>
    <row r="4" spans="1:3" x14ac:dyDescent="0.45">
      <c r="A4" s="21">
        <v>2</v>
      </c>
      <c r="B4" s="21" t="s">
        <v>77</v>
      </c>
      <c r="C4" s="17"/>
    </row>
    <row r="5" spans="1:3" x14ac:dyDescent="0.45">
      <c r="A5" s="21">
        <v>3</v>
      </c>
      <c r="B5" s="21" t="s">
        <v>65</v>
      </c>
      <c r="C5" s="17"/>
    </row>
    <row r="6" spans="1:3" x14ac:dyDescent="0.45">
      <c r="A6" s="21">
        <v>4</v>
      </c>
      <c r="B6" s="21" t="s">
        <v>159</v>
      </c>
      <c r="C6" s="17"/>
    </row>
    <row r="7" spans="1:3" x14ac:dyDescent="0.45">
      <c r="A7" s="21">
        <v>5</v>
      </c>
      <c r="B7" s="21" t="s">
        <v>320</v>
      </c>
      <c r="C7" s="17"/>
    </row>
    <row r="8" spans="1:3" x14ac:dyDescent="0.45">
      <c r="A8" s="21">
        <v>6</v>
      </c>
      <c r="B8" s="21" t="s">
        <v>4</v>
      </c>
    </row>
    <row r="9" spans="1:3" x14ac:dyDescent="0.45">
      <c r="A9" s="21">
        <v>7</v>
      </c>
      <c r="B9" s="81" t="s">
        <v>240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3"/>
  <dimension ref="A1:C12"/>
  <sheetViews>
    <sheetView workbookViewId="0">
      <selection activeCell="G27" sqref="G27"/>
    </sheetView>
  </sheetViews>
  <sheetFormatPr baseColWidth="10" defaultColWidth="11.42578125" defaultRowHeight="15.4" x14ac:dyDescent="0.45"/>
  <cols>
    <col min="1" max="1" width="24.42578125" style="17" customWidth="1"/>
    <col min="2" max="2" width="55.140625" style="18" customWidth="1"/>
    <col min="3" max="16384" width="11.42578125" style="17"/>
  </cols>
  <sheetData>
    <row r="1" spans="1:3" ht="15.75" thickBot="1" x14ac:dyDescent="0.5">
      <c r="A1" s="17" t="s">
        <v>87</v>
      </c>
      <c r="B1" s="25">
        <v>10</v>
      </c>
      <c r="C1" s="17">
        <f>MAX($A$3:$A$12)-1</f>
        <v>9</v>
      </c>
    </row>
    <row r="2" spans="1:3" ht="15.75" thickTop="1" x14ac:dyDescent="0.4">
      <c r="A2" s="36"/>
      <c r="B2" s="22" t="s">
        <v>32</v>
      </c>
      <c r="C2" s="17" t="s">
        <v>34</v>
      </c>
    </row>
    <row r="3" spans="1:3" ht="13.9" x14ac:dyDescent="0.4">
      <c r="A3" s="33">
        <v>1</v>
      </c>
      <c r="B3" s="21" t="s">
        <v>76</v>
      </c>
      <c r="C3" s="35"/>
    </row>
    <row r="4" spans="1:3" ht="13.9" x14ac:dyDescent="0.4">
      <c r="A4" s="33">
        <v>2</v>
      </c>
      <c r="B4" s="21" t="s">
        <v>77</v>
      </c>
      <c r="C4" s="35"/>
    </row>
    <row r="5" spans="1:3" ht="13.9" x14ac:dyDescent="0.4">
      <c r="A5" s="33">
        <v>3</v>
      </c>
      <c r="B5" s="21" t="s">
        <v>65</v>
      </c>
      <c r="C5" s="35"/>
    </row>
    <row r="6" spans="1:3" ht="27.75" x14ac:dyDescent="0.4">
      <c r="A6" s="33">
        <v>4</v>
      </c>
      <c r="B6" s="53" t="s">
        <v>118</v>
      </c>
      <c r="C6" s="35"/>
    </row>
    <row r="7" spans="1:3" ht="27.75" x14ac:dyDescent="0.4">
      <c r="A7" s="33">
        <v>5</v>
      </c>
      <c r="B7" s="53" t="s">
        <v>119</v>
      </c>
      <c r="C7" s="35"/>
    </row>
    <row r="8" spans="1:3" ht="13.9" x14ac:dyDescent="0.4">
      <c r="A8" s="33">
        <v>6</v>
      </c>
      <c r="B8" s="21" t="s">
        <v>117</v>
      </c>
      <c r="C8" s="35"/>
    </row>
    <row r="9" spans="1:3" ht="13.9" x14ac:dyDescent="0.4">
      <c r="A9" s="33">
        <v>7</v>
      </c>
      <c r="B9" s="21" t="s">
        <v>137</v>
      </c>
      <c r="C9" s="35"/>
    </row>
    <row r="10" spans="1:3" ht="13.9" x14ac:dyDescent="0.4">
      <c r="A10" s="33">
        <v>8</v>
      </c>
      <c r="B10" s="21" t="s">
        <v>151</v>
      </c>
      <c r="C10" s="35"/>
    </row>
    <row r="11" spans="1:3" ht="13.9" x14ac:dyDescent="0.4">
      <c r="A11" s="33">
        <v>9</v>
      </c>
      <c r="B11" s="21" t="s">
        <v>4</v>
      </c>
      <c r="C11" s="21"/>
    </row>
    <row r="12" spans="1:3" ht="13.9" x14ac:dyDescent="0.4">
      <c r="A12" s="33">
        <v>10</v>
      </c>
      <c r="B12" s="81" t="s">
        <v>240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97E57-BBC6-40EF-A838-75D8634D5D05}">
  <dimension ref="A1"/>
  <sheetViews>
    <sheetView workbookViewId="0"/>
  </sheetViews>
  <sheetFormatPr baseColWidth="10" defaultColWidth="11.42578125" defaultRowHeight="13.9" x14ac:dyDescent="0.4"/>
  <cols>
    <col min="1" max="16384" width="11.42578125" style="158"/>
  </cols>
  <sheetData/>
  <sheetProtection algorithmName="SHA-512" hashValue="jvtWpeIkSUJqlIlKjR4fKQpdJkUxMn2omuCbTyHVklFNroI/agcrmyFXk2E1wUaICEi3kth1W4iI//abrj/kvA==" saltValue="q5TCbdxVfCB4YX4xEtDAPQ=="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12"/>
  <sheetViews>
    <sheetView workbookViewId="0">
      <selection activeCell="G27" sqref="G27"/>
    </sheetView>
  </sheetViews>
  <sheetFormatPr baseColWidth="10" defaultColWidth="11.42578125" defaultRowHeight="15.4" x14ac:dyDescent="0.45"/>
  <cols>
    <col min="1" max="1" width="24.42578125" style="17" customWidth="1"/>
    <col min="2" max="2" width="55.140625" style="18" customWidth="1"/>
    <col min="3" max="16384" width="11.42578125" style="17"/>
  </cols>
  <sheetData>
    <row r="1" spans="1:3" ht="15.75" thickBot="1" x14ac:dyDescent="0.5">
      <c r="A1" s="17" t="s">
        <v>87</v>
      </c>
      <c r="B1" s="25">
        <v>10</v>
      </c>
      <c r="C1" s="17">
        <f>MAX($A$3:$A$12)-1</f>
        <v>9</v>
      </c>
    </row>
    <row r="2" spans="1:3" ht="15.75" thickTop="1" x14ac:dyDescent="0.4">
      <c r="A2" s="36"/>
      <c r="B2" s="22" t="s">
        <v>32</v>
      </c>
      <c r="C2" s="17" t="s">
        <v>34</v>
      </c>
    </row>
    <row r="3" spans="1:3" ht="13.9" x14ac:dyDescent="0.4">
      <c r="A3" s="33">
        <v>1</v>
      </c>
      <c r="B3" s="21" t="s">
        <v>76</v>
      </c>
      <c r="C3" s="35"/>
    </row>
    <row r="4" spans="1:3" ht="13.9" x14ac:dyDescent="0.4">
      <c r="A4" s="33">
        <v>2</v>
      </c>
      <c r="B4" s="21" t="s">
        <v>77</v>
      </c>
      <c r="C4" s="35"/>
    </row>
    <row r="5" spans="1:3" ht="13.9" x14ac:dyDescent="0.4">
      <c r="A5" s="33">
        <v>3</v>
      </c>
      <c r="B5" s="21" t="s">
        <v>65</v>
      </c>
      <c r="C5" s="35"/>
    </row>
    <row r="6" spans="1:3" ht="27.75" x14ac:dyDescent="0.4">
      <c r="A6" s="33">
        <v>4</v>
      </c>
      <c r="B6" s="53" t="s">
        <v>118</v>
      </c>
      <c r="C6" s="35"/>
    </row>
    <row r="7" spans="1:3" ht="27.75" x14ac:dyDescent="0.4">
      <c r="A7" s="33">
        <v>5</v>
      </c>
      <c r="B7" s="53" t="s">
        <v>119</v>
      </c>
      <c r="C7" s="35"/>
    </row>
    <row r="8" spans="1:3" ht="13.9" x14ac:dyDescent="0.4">
      <c r="A8" s="33">
        <v>6</v>
      </c>
      <c r="B8" s="21" t="s">
        <v>117</v>
      </c>
      <c r="C8" s="35"/>
    </row>
    <row r="9" spans="1:3" ht="13.9" x14ac:dyDescent="0.4">
      <c r="A9" s="33">
        <v>7</v>
      </c>
      <c r="B9" s="21" t="s">
        <v>137</v>
      </c>
      <c r="C9" s="35"/>
    </row>
    <row r="10" spans="1:3" ht="13.9" x14ac:dyDescent="0.4">
      <c r="A10" s="33">
        <v>8</v>
      </c>
      <c r="B10" s="21" t="s">
        <v>151</v>
      </c>
      <c r="C10" s="35"/>
    </row>
    <row r="11" spans="1:3" ht="13.9" x14ac:dyDescent="0.4">
      <c r="A11" s="33">
        <v>9</v>
      </c>
      <c r="B11" s="21" t="s">
        <v>4</v>
      </c>
      <c r="C11" s="21"/>
    </row>
    <row r="12" spans="1:3" ht="13.9" x14ac:dyDescent="0.4">
      <c r="A12" s="33">
        <v>10</v>
      </c>
      <c r="B12" s="81" t="s">
        <v>240</v>
      </c>
    </row>
  </sheetData>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D26"/>
  <sheetViews>
    <sheetView workbookViewId="0">
      <selection activeCell="G27" sqref="G27"/>
    </sheetView>
  </sheetViews>
  <sheetFormatPr baseColWidth="10" defaultColWidth="11.42578125" defaultRowHeight="15.4" x14ac:dyDescent="0.45"/>
  <cols>
    <col min="1" max="1" width="13.140625" style="62" customWidth="1"/>
    <col min="2" max="2" width="58.42578125" style="60" customWidth="1"/>
    <col min="3" max="16384" width="11.42578125" style="62"/>
  </cols>
  <sheetData>
    <row r="1" spans="1:4" ht="15.75" thickBot="1" x14ac:dyDescent="0.5">
      <c r="A1" s="62" t="s">
        <v>222</v>
      </c>
      <c r="B1" s="76">
        <v>24</v>
      </c>
      <c r="C1" s="62">
        <f>MAX($A$3:$A$26)-1</f>
        <v>23</v>
      </c>
    </row>
    <row r="2" spans="1:4" ht="15.75" thickTop="1" x14ac:dyDescent="0.45">
      <c r="A2" s="72" t="s">
        <v>31</v>
      </c>
      <c r="B2" s="77" t="s">
        <v>32</v>
      </c>
      <c r="C2" s="62" t="s">
        <v>33</v>
      </c>
    </row>
    <row r="3" spans="1:4" x14ac:dyDescent="0.45">
      <c r="A3" s="78">
        <v>1</v>
      </c>
      <c r="B3" s="78" t="s">
        <v>98</v>
      </c>
      <c r="C3" s="79"/>
      <c r="D3" s="68"/>
    </row>
    <row r="4" spans="1:4" x14ac:dyDescent="0.45">
      <c r="A4" s="78">
        <v>2</v>
      </c>
      <c r="B4" s="78" t="s">
        <v>99</v>
      </c>
      <c r="C4" s="60" t="s">
        <v>35</v>
      </c>
    </row>
    <row r="5" spans="1:4" x14ac:dyDescent="0.45">
      <c r="A5" s="78">
        <v>3</v>
      </c>
      <c r="B5" s="78" t="s">
        <v>223</v>
      </c>
      <c r="C5" s="60"/>
      <c r="D5" s="80"/>
    </row>
    <row r="6" spans="1:4" x14ac:dyDescent="0.45">
      <c r="A6" s="78">
        <v>4</v>
      </c>
      <c r="B6" s="78" t="s">
        <v>224</v>
      </c>
      <c r="C6" s="60" t="s">
        <v>35</v>
      </c>
      <c r="D6" s="80"/>
    </row>
    <row r="7" spans="1:4" x14ac:dyDescent="0.45">
      <c r="A7" s="78">
        <v>5</v>
      </c>
      <c r="B7" s="78" t="s">
        <v>225</v>
      </c>
      <c r="C7" s="60"/>
      <c r="D7" s="80"/>
    </row>
    <row r="8" spans="1:4" x14ac:dyDescent="0.45">
      <c r="A8" s="78">
        <v>6</v>
      </c>
      <c r="B8" s="78" t="s">
        <v>226</v>
      </c>
      <c r="C8" s="60" t="s">
        <v>35</v>
      </c>
      <c r="D8" s="80"/>
    </row>
    <row r="9" spans="1:4" x14ac:dyDescent="0.45">
      <c r="A9" s="78">
        <v>7</v>
      </c>
      <c r="B9" s="78" t="s">
        <v>227</v>
      </c>
      <c r="C9" s="60"/>
      <c r="D9" s="80"/>
    </row>
    <row r="10" spans="1:4" x14ac:dyDescent="0.45">
      <c r="A10" s="78">
        <v>8</v>
      </c>
      <c r="B10" s="78" t="s">
        <v>228</v>
      </c>
      <c r="C10" s="60" t="s">
        <v>35</v>
      </c>
      <c r="D10" s="80"/>
    </row>
    <row r="11" spans="1:4" x14ac:dyDescent="0.45">
      <c r="A11" s="78">
        <v>9</v>
      </c>
      <c r="B11" s="78" t="s">
        <v>229</v>
      </c>
      <c r="C11" s="60"/>
      <c r="D11" s="80"/>
    </row>
    <row r="12" spans="1:4" x14ac:dyDescent="0.45">
      <c r="A12" s="78">
        <v>10</v>
      </c>
      <c r="B12" s="78" t="s">
        <v>230</v>
      </c>
      <c r="C12" s="60"/>
      <c r="D12" s="80"/>
    </row>
    <row r="13" spans="1:4" x14ac:dyDescent="0.45">
      <c r="A13" s="78">
        <v>11</v>
      </c>
      <c r="B13" s="78" t="s">
        <v>231</v>
      </c>
      <c r="C13" s="60"/>
      <c r="D13" s="80"/>
    </row>
    <row r="14" spans="1:4" x14ac:dyDescent="0.45">
      <c r="A14" s="78">
        <v>12</v>
      </c>
      <c r="B14" s="65" t="s">
        <v>232</v>
      </c>
      <c r="C14" s="60"/>
      <c r="D14" s="80"/>
    </row>
    <row r="15" spans="1:4" ht="27.75" x14ac:dyDescent="0.45">
      <c r="A15" s="78">
        <v>13</v>
      </c>
      <c r="B15" s="65" t="s">
        <v>233</v>
      </c>
      <c r="C15" s="60"/>
      <c r="D15" s="80"/>
    </row>
    <row r="16" spans="1:4" x14ac:dyDescent="0.45">
      <c r="A16" s="78">
        <v>14</v>
      </c>
      <c r="B16" s="65" t="s">
        <v>234</v>
      </c>
      <c r="C16" s="60"/>
      <c r="D16" s="80"/>
    </row>
    <row r="17" spans="1:4" x14ac:dyDescent="0.45">
      <c r="A17" s="78">
        <v>15</v>
      </c>
      <c r="B17" s="78" t="s">
        <v>235</v>
      </c>
      <c r="C17" s="60"/>
      <c r="D17" s="80"/>
    </row>
    <row r="18" spans="1:4" x14ac:dyDescent="0.45">
      <c r="A18" s="78">
        <v>16</v>
      </c>
      <c r="B18" s="78" t="s">
        <v>236</v>
      </c>
      <c r="C18" s="60"/>
      <c r="D18" s="80"/>
    </row>
    <row r="19" spans="1:4" x14ac:dyDescent="0.45">
      <c r="A19" s="78">
        <v>17</v>
      </c>
      <c r="B19" s="78" t="s">
        <v>237</v>
      </c>
      <c r="C19" s="60"/>
      <c r="D19" s="80"/>
    </row>
    <row r="20" spans="1:4" x14ac:dyDescent="0.45">
      <c r="A20" s="78">
        <v>18</v>
      </c>
      <c r="B20" s="78" t="s">
        <v>238</v>
      </c>
      <c r="C20" s="60"/>
      <c r="D20" s="80"/>
    </row>
    <row r="21" spans="1:4" x14ac:dyDescent="0.45">
      <c r="A21" s="78">
        <v>19</v>
      </c>
      <c r="B21" s="78" t="s">
        <v>239</v>
      </c>
      <c r="C21" s="60"/>
      <c r="D21" s="80"/>
    </row>
    <row r="22" spans="1:4" x14ac:dyDescent="0.45">
      <c r="A22" s="78">
        <v>20</v>
      </c>
      <c r="B22" s="78" t="s">
        <v>257</v>
      </c>
      <c r="C22" s="60"/>
      <c r="D22" s="80"/>
    </row>
    <row r="23" spans="1:4" x14ac:dyDescent="0.45">
      <c r="A23" s="78">
        <v>21</v>
      </c>
      <c r="B23" s="65" t="s">
        <v>256</v>
      </c>
      <c r="C23" s="60"/>
      <c r="D23" s="80"/>
    </row>
    <row r="24" spans="1:4" x14ac:dyDescent="0.45">
      <c r="A24" s="78">
        <v>22</v>
      </c>
      <c r="B24" s="51" t="s">
        <v>151</v>
      </c>
      <c r="C24" s="60"/>
      <c r="D24" s="80"/>
    </row>
    <row r="25" spans="1:4" x14ac:dyDescent="0.45">
      <c r="A25" s="78">
        <v>23</v>
      </c>
      <c r="B25" s="78" t="s">
        <v>4</v>
      </c>
      <c r="C25" s="60"/>
      <c r="D25" s="68"/>
    </row>
    <row r="26" spans="1:4" x14ac:dyDescent="0.45">
      <c r="A26" s="78">
        <v>24</v>
      </c>
      <c r="B26" s="81" t="s">
        <v>240</v>
      </c>
      <c r="C26" s="60"/>
    </row>
  </sheetData>
  <pageMargins left="0.78740157499999996" right="0.78740157499999996" top="0.984251969" bottom="0.984251969" header="0.4921259845" footer="0.492125984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4A5A0-FEE0-4728-98AE-09DD960405EE}">
  <dimension ref="A1:C27"/>
  <sheetViews>
    <sheetView workbookViewId="0">
      <selection activeCell="G27" sqref="G27"/>
    </sheetView>
  </sheetViews>
  <sheetFormatPr baseColWidth="10" defaultColWidth="11.35546875" defaultRowHeight="15.4" x14ac:dyDescent="0.45"/>
  <cols>
    <col min="1" max="1" width="13.140625" style="62" customWidth="1"/>
    <col min="2" max="2" width="56.78515625" style="62" customWidth="1"/>
    <col min="3" max="16384" width="11.35546875" style="62"/>
  </cols>
  <sheetData>
    <row r="1" spans="1:3" x14ac:dyDescent="0.45">
      <c r="A1" s="62" t="s">
        <v>286</v>
      </c>
      <c r="B1" s="71">
        <v>25</v>
      </c>
      <c r="C1" s="62">
        <f>MAX($A$3:$A$27)-1</f>
        <v>24</v>
      </c>
    </row>
    <row r="2" spans="1:3" x14ac:dyDescent="0.45">
      <c r="A2" s="63" t="s">
        <v>31</v>
      </c>
      <c r="B2" s="63" t="s">
        <v>32</v>
      </c>
      <c r="C2" s="62" t="s">
        <v>33</v>
      </c>
    </row>
    <row r="3" spans="1:3" x14ac:dyDescent="0.45">
      <c r="A3" s="78">
        <v>1</v>
      </c>
      <c r="B3" s="78" t="s">
        <v>98</v>
      </c>
      <c r="C3" s="79"/>
    </row>
    <row r="4" spans="1:3" x14ac:dyDescent="0.45">
      <c r="A4" s="78">
        <v>2</v>
      </c>
      <c r="B4" s="78" t="s">
        <v>99</v>
      </c>
      <c r="C4" s="60" t="s">
        <v>35</v>
      </c>
    </row>
    <row r="5" spans="1:3" x14ac:dyDescent="0.45">
      <c r="A5" s="78">
        <v>3</v>
      </c>
      <c r="B5" s="78" t="s">
        <v>223</v>
      </c>
      <c r="C5" s="60"/>
    </row>
    <row r="6" spans="1:3" x14ac:dyDescent="0.45">
      <c r="A6" s="78">
        <v>4</v>
      </c>
      <c r="B6" s="78" t="s">
        <v>224</v>
      </c>
      <c r="C6" s="60" t="s">
        <v>35</v>
      </c>
    </row>
    <row r="7" spans="1:3" x14ac:dyDescent="0.45">
      <c r="A7" s="78">
        <v>5</v>
      </c>
      <c r="B7" s="78" t="s">
        <v>225</v>
      </c>
      <c r="C7" s="60"/>
    </row>
    <row r="8" spans="1:3" x14ac:dyDescent="0.45">
      <c r="A8" s="78">
        <v>6</v>
      </c>
      <c r="B8" s="78" t="s">
        <v>226</v>
      </c>
      <c r="C8" s="60" t="s">
        <v>35</v>
      </c>
    </row>
    <row r="9" spans="1:3" x14ac:dyDescent="0.45">
      <c r="A9" s="78">
        <v>7</v>
      </c>
      <c r="B9" s="78" t="s">
        <v>227</v>
      </c>
      <c r="C9" s="60"/>
    </row>
    <row r="10" spans="1:3" x14ac:dyDescent="0.45">
      <c r="A10" s="78">
        <v>8</v>
      </c>
      <c r="B10" s="78" t="s">
        <v>228</v>
      </c>
      <c r="C10" s="60" t="s">
        <v>35</v>
      </c>
    </row>
    <row r="11" spans="1:3" x14ac:dyDescent="0.45">
      <c r="A11" s="78">
        <v>9</v>
      </c>
      <c r="B11" s="78" t="s">
        <v>229</v>
      </c>
      <c r="C11" s="60"/>
    </row>
    <row r="12" spans="1:3" x14ac:dyDescent="0.45">
      <c r="A12" s="78">
        <v>10</v>
      </c>
      <c r="B12" s="78" t="s">
        <v>230</v>
      </c>
      <c r="C12" s="60"/>
    </row>
    <row r="13" spans="1:3" x14ac:dyDescent="0.45">
      <c r="A13" s="78">
        <v>11</v>
      </c>
      <c r="B13" s="78" t="s">
        <v>231</v>
      </c>
      <c r="C13" s="60"/>
    </row>
    <row r="14" spans="1:3" x14ac:dyDescent="0.45">
      <c r="A14" s="78">
        <v>12</v>
      </c>
      <c r="B14" s="65" t="s">
        <v>232</v>
      </c>
      <c r="C14" s="60"/>
    </row>
    <row r="15" spans="1:3" ht="27.75" x14ac:dyDescent="0.45">
      <c r="A15" s="78">
        <v>13</v>
      </c>
      <c r="B15" s="65" t="s">
        <v>233</v>
      </c>
      <c r="C15" s="60"/>
    </row>
    <row r="16" spans="1:3" x14ac:dyDescent="0.45">
      <c r="A16" s="78">
        <v>14</v>
      </c>
      <c r="B16" s="65" t="s">
        <v>234</v>
      </c>
      <c r="C16" s="60"/>
    </row>
    <row r="17" spans="1:3" x14ac:dyDescent="0.45">
      <c r="A17" s="78">
        <v>15</v>
      </c>
      <c r="B17" s="78" t="s">
        <v>235</v>
      </c>
      <c r="C17" s="60"/>
    </row>
    <row r="18" spans="1:3" x14ac:dyDescent="0.45">
      <c r="A18" s="78">
        <v>16</v>
      </c>
      <c r="B18" s="78" t="s">
        <v>236</v>
      </c>
      <c r="C18" s="60"/>
    </row>
    <row r="19" spans="1:3" x14ac:dyDescent="0.45">
      <c r="A19" s="78">
        <v>17</v>
      </c>
      <c r="B19" s="78" t="s">
        <v>237</v>
      </c>
      <c r="C19" s="60"/>
    </row>
    <row r="20" spans="1:3" x14ac:dyDescent="0.45">
      <c r="A20" s="78">
        <v>18</v>
      </c>
      <c r="B20" s="78" t="s">
        <v>151</v>
      </c>
      <c r="C20" s="60"/>
    </row>
    <row r="21" spans="1:3" x14ac:dyDescent="0.45">
      <c r="A21" s="78">
        <v>19</v>
      </c>
      <c r="B21" s="78" t="s">
        <v>289</v>
      </c>
      <c r="C21" s="79"/>
    </row>
    <row r="22" spans="1:3" x14ac:dyDescent="0.45">
      <c r="A22" s="78">
        <v>20</v>
      </c>
      <c r="B22" s="78" t="s">
        <v>290</v>
      </c>
      <c r="C22" s="60" t="s">
        <v>35</v>
      </c>
    </row>
    <row r="23" spans="1:3" x14ac:dyDescent="0.45">
      <c r="A23" s="78">
        <v>21</v>
      </c>
      <c r="B23" s="78" t="s">
        <v>257</v>
      </c>
      <c r="C23" s="60"/>
    </row>
    <row r="24" spans="1:3" x14ac:dyDescent="0.45">
      <c r="A24" s="78">
        <v>22</v>
      </c>
      <c r="B24" s="78" t="s">
        <v>291</v>
      </c>
      <c r="C24" s="60"/>
    </row>
    <row r="25" spans="1:3" x14ac:dyDescent="0.45">
      <c r="A25" s="78">
        <v>23</v>
      </c>
      <c r="B25" s="78" t="s">
        <v>319</v>
      </c>
      <c r="C25" s="60"/>
    </row>
    <row r="26" spans="1:3" x14ac:dyDescent="0.45">
      <c r="A26" s="78">
        <v>24</v>
      </c>
      <c r="B26" s="78" t="s">
        <v>4</v>
      </c>
      <c r="C26" s="60"/>
    </row>
    <row r="27" spans="1:3" x14ac:dyDescent="0.45">
      <c r="A27" s="78">
        <v>25</v>
      </c>
      <c r="B27" s="81" t="s">
        <v>240</v>
      </c>
      <c r="C27" s="60"/>
    </row>
  </sheetData>
  <pageMargins left="0.78740157499999996" right="0.78740157499999996" top="0.984251969" bottom="0.984251969" header="0.4921259845" footer="0.492125984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2"/>
  <sheetViews>
    <sheetView workbookViewId="0">
      <selection activeCell="G27" sqref="G27"/>
    </sheetView>
  </sheetViews>
  <sheetFormatPr baseColWidth="10" defaultColWidth="11.42578125" defaultRowHeight="15.4" x14ac:dyDescent="0.45"/>
  <cols>
    <col min="1" max="1" width="13.140625" style="18" customWidth="1"/>
    <col min="2" max="2" width="55.140625" style="18" customWidth="1"/>
    <col min="3" max="16384" width="11.42578125" style="18"/>
  </cols>
  <sheetData>
    <row r="1" spans="1:6" ht="15.75" thickBot="1" x14ac:dyDescent="0.5">
      <c r="A1" s="18" t="s">
        <v>266</v>
      </c>
      <c r="C1" s="18">
        <f>MAX($A$3:$A$22)-1</f>
        <v>19</v>
      </c>
      <c r="D1" s="18" t="s">
        <v>80</v>
      </c>
      <c r="E1" s="18" t="s">
        <v>121</v>
      </c>
      <c r="F1" s="18" t="s">
        <v>88</v>
      </c>
    </row>
    <row r="2" spans="1:6" ht="15.75" thickTop="1" x14ac:dyDescent="0.45">
      <c r="A2" s="22" t="s">
        <v>31</v>
      </c>
      <c r="B2" s="22" t="s">
        <v>32</v>
      </c>
      <c r="D2" s="18">
        <v>20</v>
      </c>
      <c r="E2" s="18">
        <v>20</v>
      </c>
      <c r="F2" s="18">
        <v>20</v>
      </c>
    </row>
    <row r="3" spans="1:6" x14ac:dyDescent="0.45">
      <c r="A3" s="33">
        <v>1</v>
      </c>
      <c r="B3" s="53" t="s">
        <v>122</v>
      </c>
      <c r="C3" s="34"/>
    </row>
    <row r="4" spans="1:6" x14ac:dyDescent="0.45">
      <c r="A4" s="33">
        <v>2</v>
      </c>
      <c r="B4" s="53" t="s">
        <v>123</v>
      </c>
      <c r="C4" s="35" t="s">
        <v>35</v>
      </c>
    </row>
    <row r="5" spans="1:6" x14ac:dyDescent="0.45">
      <c r="A5" s="33">
        <v>3</v>
      </c>
      <c r="B5" s="53" t="s">
        <v>141</v>
      </c>
      <c r="C5" s="35"/>
    </row>
    <row r="6" spans="1:6" x14ac:dyDescent="0.45">
      <c r="A6" s="33">
        <v>4</v>
      </c>
      <c r="B6" s="53" t="s">
        <v>348</v>
      </c>
      <c r="C6" s="35" t="s">
        <v>35</v>
      </c>
    </row>
    <row r="7" spans="1:6" ht="27.75" x14ac:dyDescent="0.45">
      <c r="A7" s="33">
        <v>5</v>
      </c>
      <c r="B7" s="53" t="s">
        <v>340</v>
      </c>
      <c r="C7" s="35"/>
    </row>
    <row r="8" spans="1:6" ht="27.75" x14ac:dyDescent="0.45">
      <c r="A8" s="33">
        <v>6</v>
      </c>
      <c r="B8" s="53" t="s">
        <v>124</v>
      </c>
      <c r="C8" s="35"/>
    </row>
    <row r="9" spans="1:6" x14ac:dyDescent="0.45">
      <c r="A9" s="33">
        <v>7</v>
      </c>
      <c r="B9" s="53" t="s">
        <v>126</v>
      </c>
      <c r="C9" s="35"/>
    </row>
    <row r="10" spans="1:6" ht="27.75" x14ac:dyDescent="0.45">
      <c r="A10" s="33">
        <v>8</v>
      </c>
      <c r="B10" s="53" t="s">
        <v>349</v>
      </c>
      <c r="C10" s="35"/>
    </row>
    <row r="11" spans="1:6" x14ac:dyDescent="0.45">
      <c r="A11" s="33">
        <v>9</v>
      </c>
      <c r="B11" s="53" t="s">
        <v>346</v>
      </c>
      <c r="C11" s="35"/>
    </row>
    <row r="12" spans="1:6" ht="27.75" x14ac:dyDescent="0.45">
      <c r="A12" s="33">
        <v>10</v>
      </c>
      <c r="B12" s="53" t="s">
        <v>344</v>
      </c>
      <c r="C12" s="35"/>
    </row>
    <row r="13" spans="1:6" x14ac:dyDescent="0.45">
      <c r="A13" s="33">
        <v>11</v>
      </c>
      <c r="B13" s="53" t="s">
        <v>343</v>
      </c>
      <c r="C13" s="35"/>
    </row>
    <row r="14" spans="1:6" x14ac:dyDescent="0.45">
      <c r="A14" s="33">
        <v>12</v>
      </c>
      <c r="B14" s="53" t="s">
        <v>347</v>
      </c>
      <c r="C14" s="35"/>
    </row>
    <row r="15" spans="1:6" x14ac:dyDescent="0.45">
      <c r="A15" s="33">
        <v>13</v>
      </c>
      <c r="B15" s="53" t="s">
        <v>341</v>
      </c>
      <c r="C15" s="35"/>
    </row>
    <row r="16" spans="1:6" x14ac:dyDescent="0.45">
      <c r="A16" s="33">
        <v>14</v>
      </c>
      <c r="B16" s="53" t="s">
        <v>125</v>
      </c>
      <c r="C16" s="35"/>
    </row>
    <row r="17" spans="1:3" x14ac:dyDescent="0.45">
      <c r="A17" s="33">
        <v>15</v>
      </c>
      <c r="B17" s="53" t="s">
        <v>342</v>
      </c>
      <c r="C17" s="35"/>
    </row>
    <row r="18" spans="1:3" x14ac:dyDescent="0.45">
      <c r="A18" s="33">
        <v>16</v>
      </c>
      <c r="B18" s="53" t="s">
        <v>150</v>
      </c>
      <c r="C18" s="35"/>
    </row>
    <row r="19" spans="1:3" x14ac:dyDescent="0.45">
      <c r="A19" s="33">
        <v>17</v>
      </c>
      <c r="B19" s="53" t="s">
        <v>271</v>
      </c>
      <c r="C19" s="35"/>
    </row>
    <row r="20" spans="1:3" x14ac:dyDescent="0.45">
      <c r="A20" s="33">
        <v>18</v>
      </c>
      <c r="B20" s="53" t="s">
        <v>345</v>
      </c>
      <c r="C20" s="35"/>
    </row>
    <row r="21" spans="1:3" x14ac:dyDescent="0.45">
      <c r="A21" s="33">
        <v>19</v>
      </c>
      <c r="B21" s="21" t="s">
        <v>4</v>
      </c>
      <c r="C21" s="54"/>
    </row>
    <row r="22" spans="1:3" x14ac:dyDescent="0.45">
      <c r="A22" s="33">
        <v>20</v>
      </c>
      <c r="B22" s="81" t="s">
        <v>240</v>
      </c>
    </row>
  </sheetData>
  <pageMargins left="0.78740157499999996" right="0.78740157499999996" top="0.984251969" bottom="0.984251969" header="0.4921259845" footer="0.492125984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C30"/>
  <sheetViews>
    <sheetView workbookViewId="0">
      <selection activeCell="G27" sqref="G27"/>
    </sheetView>
  </sheetViews>
  <sheetFormatPr baseColWidth="10" defaultColWidth="11.42578125" defaultRowHeight="15.4" x14ac:dyDescent="0.45"/>
  <cols>
    <col min="1" max="1" width="13.140625" style="62" customWidth="1"/>
    <col min="2" max="2" width="55.140625" style="69" customWidth="1"/>
    <col min="3" max="16384" width="11.42578125" style="62"/>
  </cols>
  <sheetData>
    <row r="1" spans="1:3" x14ac:dyDescent="0.45">
      <c r="A1" s="60" t="s">
        <v>164</v>
      </c>
      <c r="B1" s="61">
        <v>25</v>
      </c>
      <c r="C1" s="62">
        <f>MAX($A$3:$A$30)-1</f>
        <v>27</v>
      </c>
    </row>
    <row r="2" spans="1:3" x14ac:dyDescent="0.45">
      <c r="A2" s="63" t="s">
        <v>31</v>
      </c>
      <c r="B2" s="64" t="s">
        <v>32</v>
      </c>
      <c r="C2" s="62" t="s">
        <v>33</v>
      </c>
    </row>
    <row r="3" spans="1:3" x14ac:dyDescent="0.45">
      <c r="A3" s="62">
        <v>1</v>
      </c>
      <c r="B3" s="65" t="s">
        <v>165</v>
      </c>
      <c r="C3" s="66"/>
    </row>
    <row r="4" spans="1:3" x14ac:dyDescent="0.45">
      <c r="A4" s="62">
        <v>2</v>
      </c>
      <c r="B4" s="65" t="s">
        <v>166</v>
      </c>
      <c r="C4" s="66" t="s">
        <v>35</v>
      </c>
    </row>
    <row r="5" spans="1:3" x14ac:dyDescent="0.45">
      <c r="A5" s="62">
        <v>3</v>
      </c>
      <c r="B5" s="65" t="s">
        <v>167</v>
      </c>
      <c r="C5" s="66"/>
    </row>
    <row r="6" spans="1:3" x14ac:dyDescent="0.45">
      <c r="A6" s="62">
        <v>4</v>
      </c>
      <c r="B6" s="65" t="s">
        <v>168</v>
      </c>
      <c r="C6" s="66"/>
    </row>
    <row r="7" spans="1:3" ht="27.75" x14ac:dyDescent="0.45">
      <c r="A7" s="62">
        <v>5</v>
      </c>
      <c r="B7" s="65" t="s">
        <v>169</v>
      </c>
      <c r="C7" s="66"/>
    </row>
    <row r="8" spans="1:3" x14ac:dyDescent="0.45">
      <c r="A8" s="62">
        <v>6</v>
      </c>
      <c r="B8" s="65" t="s">
        <v>170</v>
      </c>
      <c r="C8" s="66"/>
    </row>
    <row r="9" spans="1:3" x14ac:dyDescent="0.45">
      <c r="A9" s="62">
        <v>7</v>
      </c>
      <c r="B9" s="65" t="s">
        <v>171</v>
      </c>
      <c r="C9" s="66"/>
    </row>
    <row r="10" spans="1:3" x14ac:dyDescent="0.45">
      <c r="A10" s="62">
        <v>8</v>
      </c>
      <c r="B10" s="65" t="s">
        <v>172</v>
      </c>
      <c r="C10" s="66"/>
    </row>
    <row r="11" spans="1:3" x14ac:dyDescent="0.45">
      <c r="A11" s="62">
        <v>9</v>
      </c>
      <c r="B11" s="65" t="s">
        <v>173</v>
      </c>
      <c r="C11" s="66"/>
    </row>
    <row r="12" spans="1:3" x14ac:dyDescent="0.45">
      <c r="A12" s="62">
        <v>10</v>
      </c>
      <c r="B12" s="65" t="s">
        <v>174</v>
      </c>
      <c r="C12" s="66"/>
    </row>
    <row r="13" spans="1:3" x14ac:dyDescent="0.45">
      <c r="A13" s="62">
        <v>11</v>
      </c>
      <c r="B13" s="65" t="s">
        <v>175</v>
      </c>
      <c r="C13" s="66"/>
    </row>
    <row r="14" spans="1:3" ht="27.75" x14ac:dyDescent="0.45">
      <c r="A14" s="62">
        <v>12</v>
      </c>
      <c r="B14" s="65" t="s">
        <v>176</v>
      </c>
      <c r="C14" s="66"/>
    </row>
    <row r="15" spans="1:3" x14ac:dyDescent="0.45">
      <c r="A15" s="62">
        <v>13</v>
      </c>
      <c r="B15" s="65" t="s">
        <v>177</v>
      </c>
      <c r="C15" s="66"/>
    </row>
    <row r="16" spans="1:3" x14ac:dyDescent="0.45">
      <c r="A16" s="62">
        <v>14</v>
      </c>
      <c r="B16" s="65" t="s">
        <v>178</v>
      </c>
      <c r="C16" s="66"/>
    </row>
    <row r="17" spans="1:3" x14ac:dyDescent="0.45">
      <c r="A17" s="62">
        <v>15</v>
      </c>
      <c r="B17" s="65" t="s">
        <v>179</v>
      </c>
      <c r="C17" s="66"/>
    </row>
    <row r="18" spans="1:3" x14ac:dyDescent="0.45">
      <c r="A18" s="62">
        <v>16</v>
      </c>
      <c r="B18" s="65" t="s">
        <v>180</v>
      </c>
      <c r="C18" s="66"/>
    </row>
    <row r="19" spans="1:3" x14ac:dyDescent="0.45">
      <c r="A19" s="62">
        <v>17</v>
      </c>
      <c r="B19" s="65" t="s">
        <v>181</v>
      </c>
      <c r="C19" s="66"/>
    </row>
    <row r="20" spans="1:3" ht="27.75" x14ac:dyDescent="0.45">
      <c r="A20" s="62">
        <v>18</v>
      </c>
      <c r="B20" s="65" t="s">
        <v>182</v>
      </c>
      <c r="C20" s="66"/>
    </row>
    <row r="21" spans="1:3" x14ac:dyDescent="0.45">
      <c r="A21" s="62">
        <v>19</v>
      </c>
      <c r="B21" s="65" t="s">
        <v>183</v>
      </c>
      <c r="C21" s="66"/>
    </row>
    <row r="22" spans="1:3" ht="27.75" x14ac:dyDescent="0.45">
      <c r="A22" s="62">
        <v>20</v>
      </c>
      <c r="B22" s="65" t="s">
        <v>184</v>
      </c>
      <c r="C22" s="66"/>
    </row>
    <row r="23" spans="1:3" x14ac:dyDescent="0.45">
      <c r="A23" s="62">
        <v>21</v>
      </c>
      <c r="B23" s="65" t="s">
        <v>185</v>
      </c>
      <c r="C23" s="66"/>
    </row>
    <row r="24" spans="1:3" ht="27.75" x14ac:dyDescent="0.45">
      <c r="A24" s="62">
        <v>22</v>
      </c>
      <c r="B24" s="65" t="s">
        <v>186</v>
      </c>
      <c r="C24" s="66"/>
    </row>
    <row r="25" spans="1:3" x14ac:dyDescent="0.45">
      <c r="A25" s="62">
        <v>23</v>
      </c>
      <c r="B25" s="67" t="s">
        <v>187</v>
      </c>
      <c r="C25" s="66"/>
    </row>
    <row r="26" spans="1:3" x14ac:dyDescent="0.45">
      <c r="A26" s="62">
        <v>24</v>
      </c>
      <c r="B26" s="67" t="s">
        <v>259</v>
      </c>
      <c r="C26" s="66"/>
    </row>
    <row r="27" spans="1:3" x14ac:dyDescent="0.45">
      <c r="A27" s="62">
        <v>25</v>
      </c>
      <c r="B27" s="91" t="s">
        <v>260</v>
      </c>
      <c r="C27" s="66"/>
    </row>
    <row r="28" spans="1:3" x14ac:dyDescent="0.45">
      <c r="A28" s="62">
        <v>26</v>
      </c>
      <c r="B28" s="91" t="s">
        <v>257</v>
      </c>
      <c r="C28" s="66"/>
    </row>
    <row r="29" spans="1:3" x14ac:dyDescent="0.45">
      <c r="A29" s="62">
        <v>27</v>
      </c>
      <c r="B29" s="64" t="s">
        <v>4</v>
      </c>
      <c r="C29" s="68"/>
    </row>
    <row r="30" spans="1:3" x14ac:dyDescent="0.45">
      <c r="A30" s="62">
        <v>28</v>
      </c>
      <c r="B30" s="81" t="s">
        <v>240</v>
      </c>
    </row>
  </sheetData>
  <pageMargins left="0.78740157499999996" right="0.78740157499999996" top="0.984251969" bottom="0.984251969" header="0.4921259845" footer="0.492125984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E50"/>
  <sheetViews>
    <sheetView workbookViewId="0">
      <selection activeCell="G27" sqref="G27"/>
    </sheetView>
  </sheetViews>
  <sheetFormatPr baseColWidth="10" defaultColWidth="11.42578125" defaultRowHeight="13.9" x14ac:dyDescent="0.4"/>
  <cols>
    <col min="1" max="1" width="11.42578125" style="67"/>
    <col min="2" max="2" width="52.35546875" style="67" customWidth="1"/>
    <col min="3" max="16384" width="11.42578125" style="67"/>
  </cols>
  <sheetData>
    <row r="1" spans="1:3" ht="15.75" thickBot="1" x14ac:dyDescent="0.5">
      <c r="A1" s="70" t="s">
        <v>164</v>
      </c>
      <c r="B1" s="71">
        <v>17</v>
      </c>
      <c r="C1" s="62">
        <v>17</v>
      </c>
    </row>
    <row r="2" spans="1:3" ht="15.75" thickTop="1" x14ac:dyDescent="0.45">
      <c r="A2" s="72" t="s">
        <v>188</v>
      </c>
      <c r="B2" s="72" t="s">
        <v>189</v>
      </c>
      <c r="C2" s="62"/>
    </row>
    <row r="3" spans="1:3" x14ac:dyDescent="0.4">
      <c r="A3" s="67">
        <v>1</v>
      </c>
      <c r="B3" s="67" t="s">
        <v>190</v>
      </c>
    </row>
    <row r="4" spans="1:3" x14ac:dyDescent="0.4">
      <c r="A4" s="67">
        <v>2</v>
      </c>
      <c r="B4" s="67" t="s">
        <v>191</v>
      </c>
    </row>
    <row r="5" spans="1:3" x14ac:dyDescent="0.4">
      <c r="A5" s="67">
        <v>3</v>
      </c>
      <c r="B5" s="67" t="s">
        <v>192</v>
      </c>
    </row>
    <row r="6" spans="1:3" x14ac:dyDescent="0.4">
      <c r="A6" s="67">
        <v>4</v>
      </c>
      <c r="B6" s="67" t="s">
        <v>193</v>
      </c>
    </row>
    <row r="7" spans="1:3" x14ac:dyDescent="0.4">
      <c r="A7" s="67">
        <v>5</v>
      </c>
      <c r="B7" s="67" t="s">
        <v>194</v>
      </c>
    </row>
    <row r="8" spans="1:3" x14ac:dyDescent="0.4">
      <c r="A8" s="67">
        <v>6</v>
      </c>
      <c r="B8" s="67" t="s">
        <v>195</v>
      </c>
    </row>
    <row r="9" spans="1:3" x14ac:dyDescent="0.4">
      <c r="A9" s="67">
        <v>7</v>
      </c>
      <c r="B9" s="67" t="s">
        <v>196</v>
      </c>
    </row>
    <row r="10" spans="1:3" x14ac:dyDescent="0.4">
      <c r="A10" s="67">
        <v>8</v>
      </c>
      <c r="B10" s="67" t="s">
        <v>197</v>
      </c>
    </row>
    <row r="11" spans="1:3" x14ac:dyDescent="0.4">
      <c r="A11" s="67">
        <v>9</v>
      </c>
      <c r="B11" s="67" t="s">
        <v>198</v>
      </c>
    </row>
    <row r="12" spans="1:3" x14ac:dyDescent="0.4">
      <c r="A12" s="67">
        <v>10</v>
      </c>
      <c r="B12" s="67" t="s">
        <v>199</v>
      </c>
    </row>
    <row r="13" spans="1:3" x14ac:dyDescent="0.4">
      <c r="A13" s="67">
        <v>11</v>
      </c>
      <c r="B13" s="67" t="s">
        <v>200</v>
      </c>
    </row>
    <row r="14" spans="1:3" x14ac:dyDescent="0.4">
      <c r="A14" s="67">
        <v>12</v>
      </c>
      <c r="B14" s="67" t="s">
        <v>201</v>
      </c>
    </row>
    <row r="15" spans="1:3" x14ac:dyDescent="0.4">
      <c r="A15" s="67">
        <v>13</v>
      </c>
      <c r="B15" s="67" t="s">
        <v>202</v>
      </c>
    </row>
    <row r="16" spans="1:3" x14ac:dyDescent="0.4">
      <c r="A16" s="67">
        <v>14</v>
      </c>
      <c r="B16" s="67" t="s">
        <v>203</v>
      </c>
    </row>
    <row r="17" spans="1:5" x14ac:dyDescent="0.4">
      <c r="A17" s="67">
        <v>15</v>
      </c>
      <c r="B17" s="67" t="s">
        <v>204</v>
      </c>
    </row>
    <row r="18" spans="1:5" x14ac:dyDescent="0.4">
      <c r="A18" s="67">
        <v>16</v>
      </c>
      <c r="B18" s="67" t="s">
        <v>205</v>
      </c>
    </row>
    <row r="19" spans="1:5" x14ac:dyDescent="0.4">
      <c r="A19" s="67">
        <v>17</v>
      </c>
      <c r="B19" s="67" t="s">
        <v>206</v>
      </c>
    </row>
    <row r="20" spans="1:5" x14ac:dyDescent="0.4">
      <c r="A20" s="67">
        <v>18</v>
      </c>
      <c r="B20" s="67" t="s">
        <v>207</v>
      </c>
    </row>
    <row r="21" spans="1:5" x14ac:dyDescent="0.4">
      <c r="A21" s="67">
        <v>19</v>
      </c>
      <c r="B21" s="67" t="s">
        <v>208</v>
      </c>
    </row>
    <row r="27" spans="1:5" x14ac:dyDescent="0.4">
      <c r="B27" s="67" t="s">
        <v>209</v>
      </c>
    </row>
    <row r="28" spans="1:5" x14ac:dyDescent="0.4">
      <c r="B28" s="67" t="s">
        <v>210</v>
      </c>
    </row>
    <row r="31" spans="1:5" ht="15.75" thickBot="1" x14ac:dyDescent="0.5">
      <c r="A31" s="70" t="s">
        <v>164</v>
      </c>
      <c r="B31" s="71">
        <v>18</v>
      </c>
      <c r="C31" s="62">
        <v>18</v>
      </c>
      <c r="D31" s="67">
        <v>18</v>
      </c>
      <c r="E31" s="67">
        <v>18</v>
      </c>
    </row>
    <row r="32" spans="1:5" ht="15.75" thickTop="1" x14ac:dyDescent="0.45">
      <c r="A32" s="72" t="s">
        <v>188</v>
      </c>
      <c r="B32" s="72" t="s">
        <v>189</v>
      </c>
      <c r="C32" s="62"/>
    </row>
    <row r="33" spans="1:2" x14ac:dyDescent="0.4">
      <c r="A33" s="67">
        <v>1</v>
      </c>
      <c r="B33" s="67" t="s">
        <v>190</v>
      </c>
    </row>
    <row r="34" spans="1:2" x14ac:dyDescent="0.4">
      <c r="A34" s="67">
        <v>2</v>
      </c>
      <c r="B34" s="67" t="s">
        <v>191</v>
      </c>
    </row>
    <row r="35" spans="1:2" x14ac:dyDescent="0.4">
      <c r="A35" s="67">
        <v>3</v>
      </c>
      <c r="B35" s="67" t="s">
        <v>192</v>
      </c>
    </row>
    <row r="36" spans="1:2" x14ac:dyDescent="0.4">
      <c r="A36" s="67">
        <v>4</v>
      </c>
      <c r="B36" s="67" t="s">
        <v>193</v>
      </c>
    </row>
    <row r="37" spans="1:2" x14ac:dyDescent="0.4">
      <c r="A37" s="67">
        <v>5</v>
      </c>
      <c r="B37" s="67" t="s">
        <v>194</v>
      </c>
    </row>
    <row r="38" spans="1:2" x14ac:dyDescent="0.4">
      <c r="A38" s="67">
        <v>6</v>
      </c>
      <c r="B38" s="67" t="s">
        <v>195</v>
      </c>
    </row>
    <row r="39" spans="1:2" x14ac:dyDescent="0.4">
      <c r="A39" s="67">
        <v>7</v>
      </c>
      <c r="B39" s="67" t="s">
        <v>196</v>
      </c>
    </row>
    <row r="40" spans="1:2" x14ac:dyDescent="0.4">
      <c r="A40" s="67">
        <v>8</v>
      </c>
      <c r="B40" s="67" t="s">
        <v>197</v>
      </c>
    </row>
    <row r="41" spans="1:2" x14ac:dyDescent="0.4">
      <c r="A41" s="67">
        <v>9</v>
      </c>
      <c r="B41" s="67" t="s">
        <v>198</v>
      </c>
    </row>
    <row r="42" spans="1:2" x14ac:dyDescent="0.4">
      <c r="A42" s="67">
        <v>10</v>
      </c>
      <c r="B42" s="67" t="s">
        <v>199</v>
      </c>
    </row>
    <row r="43" spans="1:2" x14ac:dyDescent="0.4">
      <c r="A43" s="67">
        <v>11</v>
      </c>
      <c r="B43" s="67" t="s">
        <v>200</v>
      </c>
    </row>
    <row r="44" spans="1:2" x14ac:dyDescent="0.4">
      <c r="A44" s="67">
        <v>12</v>
      </c>
      <c r="B44" s="67" t="s">
        <v>201</v>
      </c>
    </row>
    <row r="45" spans="1:2" x14ac:dyDescent="0.4">
      <c r="A45" s="67">
        <v>13</v>
      </c>
      <c r="B45" s="67" t="s">
        <v>202</v>
      </c>
    </row>
    <row r="46" spans="1:2" x14ac:dyDescent="0.4">
      <c r="A46" s="67">
        <v>14</v>
      </c>
      <c r="B46" s="67" t="s">
        <v>203</v>
      </c>
    </row>
    <row r="47" spans="1:2" x14ac:dyDescent="0.4">
      <c r="A47" s="67">
        <v>15</v>
      </c>
      <c r="B47" s="67" t="s">
        <v>204</v>
      </c>
    </row>
    <row r="48" spans="1:2" x14ac:dyDescent="0.4">
      <c r="A48" s="67">
        <v>16</v>
      </c>
      <c r="B48" s="67" t="s">
        <v>205</v>
      </c>
    </row>
    <row r="49" spans="1:2" x14ac:dyDescent="0.4">
      <c r="A49" s="67">
        <v>17</v>
      </c>
      <c r="B49" s="67" t="s">
        <v>206</v>
      </c>
    </row>
    <row r="50" spans="1:2" x14ac:dyDescent="0.4">
      <c r="A50" s="67">
        <v>18</v>
      </c>
      <c r="B50" s="67" t="s">
        <v>211</v>
      </c>
    </row>
  </sheetData>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D1492-1789-4346-BE94-D9A35F58BACC}">
  <dimension ref="A1:C7"/>
  <sheetViews>
    <sheetView workbookViewId="0">
      <selection sqref="A1:C1"/>
    </sheetView>
  </sheetViews>
  <sheetFormatPr baseColWidth="10" defaultColWidth="11.42578125" defaultRowHeight="13.9" x14ac:dyDescent="0.4"/>
  <cols>
    <col min="1" max="3" width="27.5703125" style="94" customWidth="1"/>
    <col min="4" max="16384" width="11.42578125" style="94"/>
  </cols>
  <sheetData>
    <row r="1" spans="1:3" s="93" customFormat="1" ht="15" x14ac:dyDescent="0.4">
      <c r="A1" s="115" t="s">
        <v>59</v>
      </c>
      <c r="B1" s="115"/>
      <c r="C1" s="115"/>
    </row>
    <row r="2" spans="1:3" s="93" customFormat="1" ht="79.7" customHeight="1" x14ac:dyDescent="0.4">
      <c r="A2" s="113" t="s">
        <v>294</v>
      </c>
      <c r="B2" s="114"/>
      <c r="C2" s="114"/>
    </row>
    <row r="3" spans="1:3" s="93" customFormat="1" ht="66.2" customHeight="1" x14ac:dyDescent="0.4">
      <c r="A3" s="113" t="s">
        <v>127</v>
      </c>
      <c r="B3" s="114"/>
      <c r="C3" s="114"/>
    </row>
    <row r="4" spans="1:3" s="93" customFormat="1" ht="45" customHeight="1" x14ac:dyDescent="0.4">
      <c r="A4" s="113" t="s">
        <v>60</v>
      </c>
      <c r="B4" s="114"/>
      <c r="C4" s="114"/>
    </row>
    <row r="5" spans="1:3" s="93" customFormat="1" ht="45" customHeight="1" x14ac:dyDescent="0.4">
      <c r="A5" s="113" t="s">
        <v>128</v>
      </c>
      <c r="B5" s="113"/>
      <c r="C5" s="113"/>
    </row>
    <row r="6" spans="1:3" s="93" customFormat="1" ht="70.25" customHeight="1" x14ac:dyDescent="0.4">
      <c r="A6" s="113" t="s">
        <v>129</v>
      </c>
      <c r="B6" s="114"/>
      <c r="C6" s="114"/>
    </row>
    <row r="7" spans="1:3" s="93" customFormat="1" ht="65.25" customHeight="1" x14ac:dyDescent="0.4">
      <c r="A7" s="113" t="s">
        <v>325</v>
      </c>
      <c r="B7" s="114"/>
      <c r="C7" s="114"/>
    </row>
  </sheetData>
  <sheetProtection algorithmName="SHA-512" hashValue="qyjWJkuFBsn3552BjlLbBC2pROTN3C82TI16D+DX+mfrt/Ahojq6aQUSoCLnZH2myrBt6wlajl5oMR2d77GLrg==" saltValue="+9CS7635utW6voRibuq3DA=="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8204E-408A-44A7-9F5C-92074DED5C36}">
  <dimension ref="A1:D16"/>
  <sheetViews>
    <sheetView workbookViewId="0"/>
  </sheetViews>
  <sheetFormatPr baseColWidth="10" defaultColWidth="11.42578125" defaultRowHeight="15.4" x14ac:dyDescent="0.45"/>
  <cols>
    <col min="1" max="3" width="27.5703125" style="97" customWidth="1"/>
    <col min="4" max="16384" width="11.42578125" style="97"/>
  </cols>
  <sheetData>
    <row r="1" spans="1:4" s="96" customFormat="1" x14ac:dyDescent="0.4">
      <c r="A1" s="95" t="s">
        <v>9</v>
      </c>
      <c r="B1" s="95"/>
      <c r="C1" s="95"/>
      <c r="D1" s="95"/>
    </row>
    <row r="2" spans="1:4" s="96" customFormat="1" ht="72" customHeight="1" x14ac:dyDescent="0.4">
      <c r="A2" s="117" t="s">
        <v>22</v>
      </c>
      <c r="B2" s="118"/>
      <c r="C2" s="118"/>
    </row>
    <row r="3" spans="1:4" s="96" customFormat="1" ht="59.45" customHeight="1" x14ac:dyDescent="0.4">
      <c r="A3" s="117" t="s">
        <v>23</v>
      </c>
      <c r="B3" s="118"/>
      <c r="C3" s="118"/>
    </row>
    <row r="4" spans="1:4" s="96" customFormat="1" ht="108" customHeight="1" x14ac:dyDescent="0.4">
      <c r="A4" s="117" t="s">
        <v>24</v>
      </c>
      <c r="B4" s="118"/>
      <c r="C4" s="118"/>
    </row>
    <row r="5" spans="1:4" s="96" customFormat="1" ht="154.5" customHeight="1" x14ac:dyDescent="0.4">
      <c r="A5" s="117" t="s">
        <v>25</v>
      </c>
      <c r="B5" s="117"/>
      <c r="C5" s="117"/>
    </row>
    <row r="6" spans="1:4" s="96" customFormat="1" ht="141.94999999999999" customHeight="1" x14ac:dyDescent="0.4">
      <c r="A6" s="117" t="s">
        <v>26</v>
      </c>
      <c r="B6" s="117"/>
      <c r="C6" s="117"/>
    </row>
    <row r="7" spans="1:4" s="96" customFormat="1" ht="195.2" customHeight="1" x14ac:dyDescent="0.4">
      <c r="A7" s="117" t="s">
        <v>295</v>
      </c>
      <c r="B7" s="118"/>
      <c r="C7" s="118"/>
    </row>
    <row r="8" spans="1:4" s="96" customFormat="1" ht="79.7" customHeight="1" x14ac:dyDescent="0.4">
      <c r="A8" s="117" t="s">
        <v>50</v>
      </c>
      <c r="B8" s="118"/>
      <c r="C8" s="118"/>
    </row>
    <row r="9" spans="1:4" x14ac:dyDescent="0.45">
      <c r="A9" s="116"/>
      <c r="B9" s="116"/>
      <c r="C9" s="116"/>
    </row>
    <row r="10" spans="1:4" x14ac:dyDescent="0.45">
      <c r="A10" s="116"/>
      <c r="B10" s="116"/>
      <c r="C10" s="116"/>
    </row>
    <row r="11" spans="1:4" x14ac:dyDescent="0.45">
      <c r="A11" s="116"/>
      <c r="B11" s="116"/>
      <c r="C11" s="116"/>
    </row>
    <row r="12" spans="1:4" x14ac:dyDescent="0.45">
      <c r="A12" s="116"/>
      <c r="B12" s="116"/>
      <c r="C12" s="116"/>
    </row>
    <row r="13" spans="1:4" x14ac:dyDescent="0.45">
      <c r="A13" s="116"/>
      <c r="B13" s="116"/>
      <c r="C13" s="116"/>
    </row>
    <row r="14" spans="1:4" x14ac:dyDescent="0.45">
      <c r="A14" s="116"/>
      <c r="B14" s="116"/>
      <c r="C14" s="116"/>
    </row>
    <row r="15" spans="1:4" x14ac:dyDescent="0.45">
      <c r="A15" s="116"/>
      <c r="B15" s="116"/>
      <c r="C15" s="116"/>
    </row>
    <row r="16" spans="1:4" x14ac:dyDescent="0.45">
      <c r="A16" s="116"/>
      <c r="B16" s="116"/>
      <c r="C16" s="116"/>
    </row>
  </sheetData>
  <sheetProtection algorithmName="SHA-512" hashValue="RcoN7SMh4hyswGBOMAuoK9Rw0DWVtVwXqeU0QhebbgApbxGNJU9mrRIsKFFwXLqXf0aKDPavXsolK10FUD0S/Q==" saltValue="YOmoLIR5Yf8mWfhJYPFb7w==" spinCount="100000" sheet="1" objects="1" scenarios="1"/>
  <mergeCells count="15">
    <mergeCell ref="A14:C14"/>
    <mergeCell ref="A15:C15"/>
    <mergeCell ref="A16:C16"/>
    <mergeCell ref="A8:C8"/>
    <mergeCell ref="A9:C9"/>
    <mergeCell ref="A10:C10"/>
    <mergeCell ref="A11:C11"/>
    <mergeCell ref="A12:C12"/>
    <mergeCell ref="A13:C13"/>
    <mergeCell ref="A2:C2"/>
    <mergeCell ref="A3:C3"/>
    <mergeCell ref="A4:C4"/>
    <mergeCell ref="A5:C5"/>
    <mergeCell ref="A6:C6"/>
    <mergeCell ref="A7:C7"/>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DB11A-D075-4F76-ADFE-0E40F47287A9}">
  <sheetPr>
    <pageSetUpPr fitToPage="1"/>
  </sheetPr>
  <dimension ref="A1:E11"/>
  <sheetViews>
    <sheetView workbookViewId="0">
      <selection sqref="A1:C1"/>
    </sheetView>
  </sheetViews>
  <sheetFormatPr baseColWidth="10" defaultColWidth="11.42578125" defaultRowHeight="15.4" x14ac:dyDescent="0.45"/>
  <cols>
    <col min="1" max="3" width="27.5703125" style="98" customWidth="1"/>
    <col min="4" max="16384" width="11.42578125" style="98"/>
  </cols>
  <sheetData>
    <row r="1" spans="1:5" ht="27.75" customHeight="1" x14ac:dyDescent="0.45">
      <c r="A1" s="119" t="s">
        <v>296</v>
      </c>
      <c r="B1" s="119"/>
      <c r="C1" s="119"/>
    </row>
    <row r="2" spans="1:5" s="99" customFormat="1" ht="100.25" customHeight="1" x14ac:dyDescent="0.4">
      <c r="A2" s="117" t="s">
        <v>297</v>
      </c>
      <c r="B2" s="118"/>
      <c r="C2" s="118"/>
      <c r="E2" s="100"/>
    </row>
    <row r="3" spans="1:5" s="99" customFormat="1" ht="45" customHeight="1" x14ac:dyDescent="0.4">
      <c r="A3" s="117" t="s">
        <v>298</v>
      </c>
      <c r="B3" s="118"/>
      <c r="C3" s="118"/>
      <c r="E3" s="100"/>
    </row>
    <row r="4" spans="1:5" s="99" customFormat="1" ht="66.75" customHeight="1" x14ac:dyDescent="0.4">
      <c r="A4" s="120" t="s">
        <v>299</v>
      </c>
      <c r="B4" s="121"/>
      <c r="C4" s="122"/>
      <c r="E4" s="100"/>
    </row>
    <row r="5" spans="1:5" ht="30.75" x14ac:dyDescent="0.45">
      <c r="A5" s="101" t="s">
        <v>36</v>
      </c>
      <c r="B5" s="101" t="s">
        <v>49</v>
      </c>
    </row>
    <row r="6" spans="1:5" x14ac:dyDescent="0.45">
      <c r="A6" s="102">
        <v>1379</v>
      </c>
      <c r="B6" s="102">
        <v>1380</v>
      </c>
    </row>
    <row r="7" spans="1:5" x14ac:dyDescent="0.45">
      <c r="A7" s="102">
        <v>179.34</v>
      </c>
      <c r="B7" s="102">
        <v>179</v>
      </c>
    </row>
    <row r="8" spans="1:5" x14ac:dyDescent="0.45">
      <c r="A8" s="102">
        <v>80.12</v>
      </c>
      <c r="B8" s="102">
        <v>80.099999999999994</v>
      </c>
    </row>
    <row r="9" spans="1:5" x14ac:dyDescent="0.45">
      <c r="A9" s="102">
        <v>7.8</v>
      </c>
      <c r="B9" s="103">
        <v>7.8</v>
      </c>
    </row>
    <row r="10" spans="1:5" ht="24" hidden="1" customHeight="1" x14ac:dyDescent="0.45">
      <c r="A10" s="123"/>
      <c r="B10" s="124"/>
      <c r="C10" s="124"/>
    </row>
    <row r="11" spans="1:5" x14ac:dyDescent="0.45">
      <c r="A11" s="102">
        <v>7.8320000000000001E-2</v>
      </c>
      <c r="B11" s="104">
        <v>7.8299999999999995E-2</v>
      </c>
    </row>
  </sheetData>
  <sheetProtection algorithmName="SHA-512" hashValue="WTjmvyCRHiqvQYNPSexYGxc2Toz1MVqC1rZIVsRLU0eTz3EUIKXrLLy2qiPzDGuYioFx/tkTkBh5X/MFAnWSGg==" saltValue="0DRIZHyA5QrhLDkD1Mi7uw=="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51754-BDC7-4309-9D29-6DE96C7429B3}">
  <dimension ref="A1:H20"/>
  <sheetViews>
    <sheetView zoomScaleNormal="100" workbookViewId="0">
      <selection sqref="A1:H1"/>
    </sheetView>
  </sheetViews>
  <sheetFormatPr baseColWidth="10" defaultColWidth="11.42578125" defaultRowHeight="13.9" x14ac:dyDescent="0.4"/>
  <cols>
    <col min="1" max="8" width="10.5703125" style="106" customWidth="1"/>
    <col min="9" max="256" width="11.42578125" style="106"/>
    <col min="257" max="264" width="10.5703125" style="106" customWidth="1"/>
    <col min="265" max="512" width="11.42578125" style="106"/>
    <col min="513" max="520" width="10.5703125" style="106" customWidth="1"/>
    <col min="521" max="768" width="11.42578125" style="106"/>
    <col min="769" max="776" width="10.5703125" style="106" customWidth="1"/>
    <col min="777" max="1024" width="11.42578125" style="106"/>
    <col min="1025" max="1032" width="10.5703125" style="106" customWidth="1"/>
    <col min="1033" max="1280" width="11.42578125" style="106"/>
    <col min="1281" max="1288" width="10.5703125" style="106" customWidth="1"/>
    <col min="1289" max="1536" width="11.42578125" style="106"/>
    <col min="1537" max="1544" width="10.5703125" style="106" customWidth="1"/>
    <col min="1545" max="1792" width="11.42578125" style="106"/>
    <col min="1793" max="1800" width="10.5703125" style="106" customWidth="1"/>
    <col min="1801" max="2048" width="11.42578125" style="106"/>
    <col min="2049" max="2056" width="10.5703125" style="106" customWidth="1"/>
    <col min="2057" max="2304" width="11.42578125" style="106"/>
    <col min="2305" max="2312" width="10.5703125" style="106" customWidth="1"/>
    <col min="2313" max="2560" width="11.42578125" style="106"/>
    <col min="2561" max="2568" width="10.5703125" style="106" customWidth="1"/>
    <col min="2569" max="2816" width="11.42578125" style="106"/>
    <col min="2817" max="2824" width="10.5703125" style="106" customWidth="1"/>
    <col min="2825" max="3072" width="11.42578125" style="106"/>
    <col min="3073" max="3080" width="10.5703125" style="106" customWidth="1"/>
    <col min="3081" max="3328" width="11.42578125" style="106"/>
    <col min="3329" max="3336" width="10.5703125" style="106" customWidth="1"/>
    <col min="3337" max="3584" width="11.42578125" style="106"/>
    <col min="3585" max="3592" width="10.5703125" style="106" customWidth="1"/>
    <col min="3593" max="3840" width="11.42578125" style="106"/>
    <col min="3841" max="3848" width="10.5703125" style="106" customWidth="1"/>
    <col min="3849" max="4096" width="11.42578125" style="106"/>
    <col min="4097" max="4104" width="10.5703125" style="106" customWidth="1"/>
    <col min="4105" max="4352" width="11.42578125" style="106"/>
    <col min="4353" max="4360" width="10.5703125" style="106" customWidth="1"/>
    <col min="4361" max="4608" width="11.42578125" style="106"/>
    <col min="4609" max="4616" width="10.5703125" style="106" customWidth="1"/>
    <col min="4617" max="4864" width="11.42578125" style="106"/>
    <col min="4865" max="4872" width="10.5703125" style="106" customWidth="1"/>
    <col min="4873" max="5120" width="11.42578125" style="106"/>
    <col min="5121" max="5128" width="10.5703125" style="106" customWidth="1"/>
    <col min="5129" max="5376" width="11.42578125" style="106"/>
    <col min="5377" max="5384" width="10.5703125" style="106" customWidth="1"/>
    <col min="5385" max="5632" width="11.42578125" style="106"/>
    <col min="5633" max="5640" width="10.5703125" style="106" customWidth="1"/>
    <col min="5641" max="5888" width="11.42578125" style="106"/>
    <col min="5889" max="5896" width="10.5703125" style="106" customWidth="1"/>
    <col min="5897" max="6144" width="11.42578125" style="106"/>
    <col min="6145" max="6152" width="10.5703125" style="106" customWidth="1"/>
    <col min="6153" max="6400" width="11.42578125" style="106"/>
    <col min="6401" max="6408" width="10.5703125" style="106" customWidth="1"/>
    <col min="6409" max="6656" width="11.42578125" style="106"/>
    <col min="6657" max="6664" width="10.5703125" style="106" customWidth="1"/>
    <col min="6665" max="6912" width="11.42578125" style="106"/>
    <col min="6913" max="6920" width="10.5703125" style="106" customWidth="1"/>
    <col min="6921" max="7168" width="11.42578125" style="106"/>
    <col min="7169" max="7176" width="10.5703125" style="106" customWidth="1"/>
    <col min="7177" max="7424" width="11.42578125" style="106"/>
    <col min="7425" max="7432" width="10.5703125" style="106" customWidth="1"/>
    <col min="7433" max="7680" width="11.42578125" style="106"/>
    <col min="7681" max="7688" width="10.5703125" style="106" customWidth="1"/>
    <col min="7689" max="7936" width="11.42578125" style="106"/>
    <col min="7937" max="7944" width="10.5703125" style="106" customWidth="1"/>
    <col min="7945" max="8192" width="11.42578125" style="106"/>
    <col min="8193" max="8200" width="10.5703125" style="106" customWidth="1"/>
    <col min="8201" max="8448" width="11.42578125" style="106"/>
    <col min="8449" max="8456" width="10.5703125" style="106" customWidth="1"/>
    <col min="8457" max="8704" width="11.42578125" style="106"/>
    <col min="8705" max="8712" width="10.5703125" style="106" customWidth="1"/>
    <col min="8713" max="8960" width="11.42578125" style="106"/>
    <col min="8961" max="8968" width="10.5703125" style="106" customWidth="1"/>
    <col min="8969" max="9216" width="11.42578125" style="106"/>
    <col min="9217" max="9224" width="10.5703125" style="106" customWidth="1"/>
    <col min="9225" max="9472" width="11.42578125" style="106"/>
    <col min="9473" max="9480" width="10.5703125" style="106" customWidth="1"/>
    <col min="9481" max="9728" width="11.42578125" style="106"/>
    <col min="9729" max="9736" width="10.5703125" style="106" customWidth="1"/>
    <col min="9737" max="9984" width="11.42578125" style="106"/>
    <col min="9985" max="9992" width="10.5703125" style="106" customWidth="1"/>
    <col min="9993" max="10240" width="11.42578125" style="106"/>
    <col min="10241" max="10248" width="10.5703125" style="106" customWidth="1"/>
    <col min="10249" max="10496" width="11.42578125" style="106"/>
    <col min="10497" max="10504" width="10.5703125" style="106" customWidth="1"/>
    <col min="10505" max="10752" width="11.42578125" style="106"/>
    <col min="10753" max="10760" width="10.5703125" style="106" customWidth="1"/>
    <col min="10761" max="11008" width="11.42578125" style="106"/>
    <col min="11009" max="11016" width="10.5703125" style="106" customWidth="1"/>
    <col min="11017" max="11264" width="11.42578125" style="106"/>
    <col min="11265" max="11272" width="10.5703125" style="106" customWidth="1"/>
    <col min="11273" max="11520" width="11.42578125" style="106"/>
    <col min="11521" max="11528" width="10.5703125" style="106" customWidth="1"/>
    <col min="11529" max="11776" width="11.42578125" style="106"/>
    <col min="11777" max="11784" width="10.5703125" style="106" customWidth="1"/>
    <col min="11785" max="12032" width="11.42578125" style="106"/>
    <col min="12033" max="12040" width="10.5703125" style="106" customWidth="1"/>
    <col min="12041" max="12288" width="11.42578125" style="106"/>
    <col min="12289" max="12296" width="10.5703125" style="106" customWidth="1"/>
    <col min="12297" max="12544" width="11.42578125" style="106"/>
    <col min="12545" max="12552" width="10.5703125" style="106" customWidth="1"/>
    <col min="12553" max="12800" width="11.42578125" style="106"/>
    <col min="12801" max="12808" width="10.5703125" style="106" customWidth="1"/>
    <col min="12809" max="13056" width="11.42578125" style="106"/>
    <col min="13057" max="13064" width="10.5703125" style="106" customWidth="1"/>
    <col min="13065" max="13312" width="11.42578125" style="106"/>
    <col min="13313" max="13320" width="10.5703125" style="106" customWidth="1"/>
    <col min="13321" max="13568" width="11.42578125" style="106"/>
    <col min="13569" max="13576" width="10.5703125" style="106" customWidth="1"/>
    <col min="13577" max="13824" width="11.42578125" style="106"/>
    <col min="13825" max="13832" width="10.5703125" style="106" customWidth="1"/>
    <col min="13833" max="14080" width="11.42578125" style="106"/>
    <col min="14081" max="14088" width="10.5703125" style="106" customWidth="1"/>
    <col min="14089" max="14336" width="11.42578125" style="106"/>
    <col min="14337" max="14344" width="10.5703125" style="106" customWidth="1"/>
    <col min="14345" max="14592" width="11.42578125" style="106"/>
    <col min="14593" max="14600" width="10.5703125" style="106" customWidth="1"/>
    <col min="14601" max="14848" width="11.42578125" style="106"/>
    <col min="14849" max="14856" width="10.5703125" style="106" customWidth="1"/>
    <col min="14857" max="15104" width="11.42578125" style="106"/>
    <col min="15105" max="15112" width="10.5703125" style="106" customWidth="1"/>
    <col min="15113" max="15360" width="11.42578125" style="106"/>
    <col min="15361" max="15368" width="10.5703125" style="106" customWidth="1"/>
    <col min="15369" max="15616" width="11.42578125" style="106"/>
    <col min="15617" max="15624" width="10.5703125" style="106" customWidth="1"/>
    <col min="15625" max="15872" width="11.42578125" style="106"/>
    <col min="15873" max="15880" width="10.5703125" style="106" customWidth="1"/>
    <col min="15881" max="16128" width="11.42578125" style="106"/>
    <col min="16129" max="16136" width="10.5703125" style="106" customWidth="1"/>
    <col min="16137" max="16384" width="11.42578125" style="106"/>
  </cols>
  <sheetData>
    <row r="1" spans="1:8" s="105" customFormat="1" ht="20.100000000000001" customHeight="1" x14ac:dyDescent="0.4">
      <c r="A1" s="127" t="s">
        <v>273</v>
      </c>
      <c r="B1" s="127"/>
      <c r="C1" s="127"/>
      <c r="D1" s="127"/>
      <c r="E1" s="127"/>
      <c r="F1" s="127"/>
      <c r="G1" s="127"/>
      <c r="H1" s="127"/>
    </row>
    <row r="2" spans="1:8" s="105" customFormat="1" ht="43.5" customHeight="1" x14ac:dyDescent="0.4">
      <c r="A2" s="126" t="s">
        <v>274</v>
      </c>
      <c r="B2" s="126"/>
      <c r="C2" s="126"/>
      <c r="D2" s="126"/>
      <c r="E2" s="126"/>
      <c r="F2" s="126"/>
      <c r="G2" s="126"/>
      <c r="H2" s="126"/>
    </row>
    <row r="3" spans="1:8" s="105" customFormat="1" ht="35.1" customHeight="1" x14ac:dyDescent="0.4">
      <c r="A3" s="126" t="s">
        <v>275</v>
      </c>
      <c r="B3" s="126"/>
      <c r="C3" s="126"/>
      <c r="D3" s="126"/>
      <c r="E3" s="126"/>
      <c r="F3" s="126"/>
      <c r="G3" s="126"/>
      <c r="H3" s="126"/>
    </row>
    <row r="4" spans="1:8" s="105" customFormat="1" ht="99.75" customHeight="1" x14ac:dyDescent="0.4">
      <c r="A4" s="126" t="s">
        <v>300</v>
      </c>
      <c r="B4" s="126"/>
      <c r="C4" s="126"/>
      <c r="D4" s="126"/>
      <c r="E4" s="126"/>
      <c r="F4" s="126"/>
      <c r="G4" s="126"/>
      <c r="H4" s="126"/>
    </row>
    <row r="5" spans="1:8" s="105" customFormat="1" ht="53.1" customHeight="1" x14ac:dyDescent="0.4">
      <c r="A5" s="126" t="s">
        <v>276</v>
      </c>
      <c r="B5" s="126"/>
      <c r="C5" s="126"/>
      <c r="D5" s="126"/>
      <c r="E5" s="126"/>
      <c r="F5" s="126"/>
      <c r="G5" s="126"/>
      <c r="H5" s="126"/>
    </row>
    <row r="6" spans="1:8" s="105" customFormat="1" ht="35.1" customHeight="1" x14ac:dyDescent="0.4">
      <c r="A6" s="126" t="s">
        <v>277</v>
      </c>
      <c r="B6" s="126"/>
      <c r="C6" s="126"/>
      <c r="D6" s="126"/>
      <c r="E6" s="126"/>
      <c r="F6" s="126"/>
      <c r="G6" s="126"/>
      <c r="H6" s="126"/>
    </row>
    <row r="7" spans="1:8" s="105" customFormat="1" ht="88.35" customHeight="1" x14ac:dyDescent="0.4">
      <c r="A7" s="126" t="s">
        <v>278</v>
      </c>
      <c r="B7" s="126"/>
      <c r="C7" s="126"/>
      <c r="D7" s="126"/>
      <c r="E7" s="126"/>
      <c r="F7" s="126"/>
      <c r="G7" s="126"/>
      <c r="H7" s="126"/>
    </row>
    <row r="8" spans="1:8" s="105" customFormat="1" ht="88.35" customHeight="1" x14ac:dyDescent="0.4">
      <c r="A8" s="126" t="s">
        <v>279</v>
      </c>
      <c r="B8" s="126"/>
      <c r="C8" s="126"/>
      <c r="D8" s="126"/>
      <c r="E8" s="126"/>
      <c r="F8" s="126"/>
      <c r="G8" s="126"/>
      <c r="H8" s="126"/>
    </row>
    <row r="9" spans="1:8" s="105" customFormat="1" ht="70.349999999999994" customHeight="1" x14ac:dyDescent="0.4">
      <c r="A9" s="126" t="s">
        <v>301</v>
      </c>
      <c r="B9" s="126"/>
      <c r="C9" s="126"/>
      <c r="D9" s="126"/>
      <c r="E9" s="126"/>
      <c r="F9" s="126"/>
      <c r="G9" s="126"/>
      <c r="H9" s="126"/>
    </row>
    <row r="10" spans="1:8" s="105" customFormat="1" ht="53.1" customHeight="1" x14ac:dyDescent="0.4">
      <c r="A10" s="126" t="s">
        <v>280</v>
      </c>
      <c r="B10" s="126"/>
      <c r="C10" s="126"/>
      <c r="D10" s="126"/>
      <c r="E10" s="126"/>
      <c r="F10" s="126"/>
      <c r="G10" s="126"/>
      <c r="H10" s="126"/>
    </row>
    <row r="11" spans="1:8" s="105" customFormat="1" ht="122.75" customHeight="1" x14ac:dyDescent="0.4">
      <c r="A11" s="128" t="s">
        <v>302</v>
      </c>
      <c r="B11" s="126"/>
      <c r="C11" s="126"/>
      <c r="D11" s="126"/>
      <c r="E11" s="126"/>
      <c r="F11" s="126"/>
      <c r="G11" s="126"/>
      <c r="H11" s="126"/>
    </row>
    <row r="12" spans="1:8" s="105" customFormat="1" ht="35.1" customHeight="1" x14ac:dyDescent="0.4">
      <c r="A12" s="126" t="s">
        <v>281</v>
      </c>
      <c r="B12" s="126"/>
      <c r="C12" s="126"/>
      <c r="D12" s="126"/>
      <c r="E12" s="126"/>
      <c r="F12" s="126"/>
      <c r="G12" s="126"/>
      <c r="H12" s="126"/>
    </row>
    <row r="13" spans="1:8" s="105" customFormat="1" ht="97.35" customHeight="1" x14ac:dyDescent="0.4">
      <c r="A13" s="126" t="s">
        <v>282</v>
      </c>
      <c r="B13" s="126"/>
      <c r="C13" s="126"/>
      <c r="D13" s="126"/>
      <c r="E13" s="126"/>
      <c r="F13" s="126"/>
      <c r="G13" s="126"/>
      <c r="H13" s="126"/>
    </row>
    <row r="14" spans="1:8" s="105" customFormat="1" ht="97.35" customHeight="1" x14ac:dyDescent="0.4">
      <c r="A14" s="126" t="s">
        <v>283</v>
      </c>
      <c r="B14" s="126"/>
      <c r="C14" s="126"/>
      <c r="D14" s="126"/>
      <c r="E14" s="126"/>
      <c r="F14" s="126"/>
      <c r="G14" s="126"/>
      <c r="H14" s="126"/>
    </row>
    <row r="15" spans="1:8" s="105" customFormat="1" ht="20.100000000000001" customHeight="1" x14ac:dyDescent="0.4">
      <c r="A15" s="126" t="s">
        <v>284</v>
      </c>
      <c r="B15" s="126"/>
      <c r="C15" s="126"/>
      <c r="D15" s="126"/>
      <c r="E15" s="126"/>
      <c r="F15" s="126"/>
      <c r="G15" s="126"/>
      <c r="H15" s="126"/>
    </row>
    <row r="16" spans="1:8" x14ac:dyDescent="0.4">
      <c r="A16" s="125"/>
      <c r="B16" s="125"/>
      <c r="C16" s="125"/>
      <c r="D16" s="125"/>
      <c r="E16" s="125"/>
      <c r="F16" s="125"/>
      <c r="G16" s="125"/>
      <c r="H16" s="125"/>
    </row>
    <row r="17" spans="1:8" x14ac:dyDescent="0.4">
      <c r="A17" s="125"/>
      <c r="B17" s="125"/>
      <c r="C17" s="125"/>
      <c r="D17" s="125"/>
      <c r="E17" s="125"/>
      <c r="F17" s="125"/>
      <c r="G17" s="125"/>
      <c r="H17" s="125"/>
    </row>
    <row r="18" spans="1:8" x14ac:dyDescent="0.4">
      <c r="A18" s="125"/>
      <c r="B18" s="125"/>
      <c r="C18" s="125"/>
      <c r="D18" s="125"/>
      <c r="E18" s="125"/>
      <c r="F18" s="125"/>
      <c r="G18" s="125"/>
      <c r="H18" s="125"/>
    </row>
    <row r="19" spans="1:8" x14ac:dyDescent="0.4">
      <c r="A19" s="125"/>
      <c r="B19" s="125"/>
      <c r="C19" s="125"/>
      <c r="D19" s="125"/>
      <c r="E19" s="125"/>
      <c r="F19" s="125"/>
      <c r="G19" s="125"/>
      <c r="H19" s="125"/>
    </row>
    <row r="20" spans="1:8" x14ac:dyDescent="0.4">
      <c r="A20" s="125"/>
      <c r="B20" s="125"/>
      <c r="C20" s="125"/>
      <c r="D20" s="125"/>
      <c r="E20" s="125"/>
      <c r="F20" s="125"/>
      <c r="G20" s="125"/>
      <c r="H20" s="125"/>
    </row>
  </sheetData>
  <sheetProtection algorithmName="SHA-512" hashValue="bUKY7UvLGFSpyZXkAWjC5sQZxhvHZ0Qy0X7L9pZ0Gag1oBCFqWIbaIHGlrW/UQmmJ+gA8kc/rIcejDOaOHE1fQ==" saltValue="H26aUBpkS2omhmrgmsvt4g==" spinCount="100000" sheet="1" objects="1" scenarios="1"/>
  <mergeCells count="20">
    <mergeCell ref="A19:H19"/>
    <mergeCell ref="A20:H20"/>
    <mergeCell ref="A13:H13"/>
    <mergeCell ref="A14:H14"/>
    <mergeCell ref="A15:H15"/>
    <mergeCell ref="A16:H16"/>
    <mergeCell ref="A17:H17"/>
    <mergeCell ref="A18:H18"/>
    <mergeCell ref="A7:H7"/>
    <mergeCell ref="A8:H8"/>
    <mergeCell ref="A9:H9"/>
    <mergeCell ref="A10:H10"/>
    <mergeCell ref="A11:H11"/>
    <mergeCell ref="A12:H12"/>
    <mergeCell ref="A1:H1"/>
    <mergeCell ref="A2:H2"/>
    <mergeCell ref="A3:H3"/>
    <mergeCell ref="A4:H4"/>
    <mergeCell ref="A5:H5"/>
    <mergeCell ref="A6:H6"/>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6C375-5DB1-4BA4-93ED-434DACC3A8FB}">
  <dimension ref="A1:I55"/>
  <sheetViews>
    <sheetView workbookViewId="0"/>
  </sheetViews>
  <sheetFormatPr baseColWidth="10" defaultColWidth="10.7109375" defaultRowHeight="13.9" x14ac:dyDescent="0.4"/>
  <cols>
    <col min="1" max="16384" width="10.7109375" style="94"/>
  </cols>
  <sheetData>
    <row r="1" spans="1:9" x14ac:dyDescent="0.4">
      <c r="A1" s="160"/>
      <c r="B1" s="160"/>
      <c r="C1" s="160"/>
      <c r="D1" s="160"/>
      <c r="E1" s="160"/>
      <c r="F1" s="160"/>
      <c r="G1" s="160"/>
      <c r="H1" s="160"/>
      <c r="I1" s="160"/>
    </row>
    <row r="2" spans="1:9" x14ac:dyDescent="0.4">
      <c r="A2" s="160"/>
      <c r="B2" s="160"/>
      <c r="C2" s="160"/>
      <c r="D2" s="160"/>
      <c r="E2" s="160"/>
      <c r="F2" s="160"/>
      <c r="G2" s="160"/>
      <c r="H2" s="160"/>
      <c r="I2" s="160"/>
    </row>
    <row r="3" spans="1:9" x14ac:dyDescent="0.4">
      <c r="A3" s="160"/>
      <c r="B3" s="160"/>
      <c r="C3" s="160"/>
      <c r="D3" s="160"/>
      <c r="E3" s="160"/>
      <c r="F3" s="160"/>
      <c r="G3" s="160"/>
      <c r="H3" s="160"/>
      <c r="I3" s="160"/>
    </row>
    <row r="4" spans="1:9" x14ac:dyDescent="0.4">
      <c r="A4" s="160"/>
      <c r="B4" s="160"/>
      <c r="C4" s="160"/>
      <c r="D4" s="160"/>
      <c r="E4" s="160"/>
      <c r="F4" s="160"/>
      <c r="G4" s="160"/>
      <c r="H4" s="160"/>
      <c r="I4" s="160"/>
    </row>
    <row r="5" spans="1:9" x14ac:dyDescent="0.4">
      <c r="A5" s="160"/>
      <c r="B5" s="160"/>
      <c r="C5" s="160"/>
      <c r="D5" s="160"/>
      <c r="E5" s="160"/>
      <c r="F5" s="160"/>
      <c r="G5" s="160"/>
      <c r="H5" s="160"/>
      <c r="I5" s="160"/>
    </row>
    <row r="6" spans="1:9" x14ac:dyDescent="0.4">
      <c r="A6" s="160"/>
      <c r="B6" s="160"/>
      <c r="C6" s="160"/>
      <c r="D6" s="160"/>
      <c r="E6" s="160"/>
      <c r="F6" s="160"/>
      <c r="G6" s="160"/>
      <c r="H6" s="160"/>
      <c r="I6" s="160"/>
    </row>
    <row r="7" spans="1:9" x14ac:dyDescent="0.4">
      <c r="A7" s="160"/>
      <c r="B7" s="160"/>
      <c r="C7" s="160"/>
      <c r="D7" s="160"/>
      <c r="E7" s="160"/>
      <c r="F7" s="160"/>
      <c r="G7" s="160"/>
      <c r="H7" s="160"/>
      <c r="I7" s="160"/>
    </row>
    <row r="8" spans="1:9" x14ac:dyDescent="0.4">
      <c r="A8" s="160"/>
      <c r="B8" s="160"/>
      <c r="C8" s="160"/>
      <c r="D8" s="160"/>
      <c r="E8" s="160"/>
      <c r="F8" s="160"/>
      <c r="G8" s="160"/>
      <c r="H8" s="160"/>
      <c r="I8" s="160"/>
    </row>
    <row r="9" spans="1:9" x14ac:dyDescent="0.4">
      <c r="A9" s="160"/>
      <c r="B9" s="160"/>
      <c r="C9" s="160"/>
      <c r="D9" s="160"/>
      <c r="E9" s="160"/>
      <c r="F9" s="160"/>
      <c r="G9" s="160"/>
      <c r="H9" s="160"/>
      <c r="I9" s="160"/>
    </row>
    <row r="10" spans="1:9" x14ac:dyDescent="0.4">
      <c r="A10" s="160"/>
      <c r="B10" s="160"/>
      <c r="C10" s="160"/>
      <c r="D10" s="160"/>
      <c r="E10" s="160"/>
      <c r="F10" s="160"/>
      <c r="G10" s="160"/>
      <c r="H10" s="160"/>
      <c r="I10" s="160"/>
    </row>
    <row r="11" spans="1:9" x14ac:dyDescent="0.4">
      <c r="A11" s="160"/>
      <c r="B11" s="160"/>
      <c r="C11" s="160"/>
      <c r="D11" s="160"/>
      <c r="E11" s="160"/>
      <c r="F11" s="160"/>
      <c r="G11" s="160"/>
      <c r="H11" s="160"/>
      <c r="I11" s="160"/>
    </row>
    <row r="12" spans="1:9" x14ac:dyDescent="0.4">
      <c r="A12" s="160"/>
      <c r="B12" s="160"/>
      <c r="C12" s="160"/>
      <c r="D12" s="160"/>
      <c r="E12" s="160"/>
      <c r="F12" s="160"/>
      <c r="G12" s="160"/>
      <c r="H12" s="160"/>
      <c r="I12" s="160"/>
    </row>
    <row r="13" spans="1:9" x14ac:dyDescent="0.4">
      <c r="A13" s="160"/>
      <c r="B13" s="160"/>
      <c r="C13" s="160"/>
      <c r="D13" s="160"/>
      <c r="E13" s="160"/>
      <c r="F13" s="160"/>
      <c r="G13" s="160"/>
      <c r="H13" s="160"/>
      <c r="I13" s="160"/>
    </row>
    <row r="14" spans="1:9" x14ac:dyDescent="0.4">
      <c r="A14" s="160"/>
      <c r="B14" s="160"/>
      <c r="C14" s="160"/>
      <c r="D14" s="160"/>
      <c r="E14" s="160"/>
      <c r="F14" s="160"/>
      <c r="G14" s="160"/>
      <c r="H14" s="160"/>
      <c r="I14" s="160"/>
    </row>
    <row r="15" spans="1:9" x14ac:dyDescent="0.4">
      <c r="A15" s="160"/>
      <c r="B15" s="160"/>
      <c r="C15" s="160"/>
      <c r="D15" s="160"/>
      <c r="E15" s="160"/>
      <c r="F15" s="160"/>
      <c r="G15" s="160"/>
      <c r="H15" s="160"/>
      <c r="I15" s="160"/>
    </row>
    <row r="16" spans="1:9" x14ac:dyDescent="0.4">
      <c r="A16" s="160"/>
      <c r="B16" s="160"/>
      <c r="C16" s="160"/>
      <c r="D16" s="160"/>
      <c r="E16" s="160"/>
      <c r="F16" s="160"/>
      <c r="G16" s="160"/>
      <c r="H16" s="160"/>
      <c r="I16" s="160"/>
    </row>
    <row r="17" spans="1:9" x14ac:dyDescent="0.4">
      <c r="A17" s="160"/>
      <c r="B17" s="160"/>
      <c r="C17" s="160"/>
      <c r="D17" s="160"/>
      <c r="E17" s="160"/>
      <c r="F17" s="160"/>
      <c r="G17" s="160"/>
      <c r="H17" s="160"/>
      <c r="I17" s="160"/>
    </row>
    <row r="18" spans="1:9" x14ac:dyDescent="0.4">
      <c r="A18" s="160"/>
      <c r="B18" s="160"/>
      <c r="C18" s="160"/>
      <c r="D18" s="160"/>
      <c r="E18" s="160"/>
      <c r="F18" s="160"/>
      <c r="G18" s="160"/>
      <c r="H18" s="160"/>
      <c r="I18" s="160"/>
    </row>
    <row r="19" spans="1:9" x14ac:dyDescent="0.4">
      <c r="A19" s="160"/>
      <c r="B19" s="160"/>
      <c r="C19" s="160"/>
      <c r="D19" s="160"/>
      <c r="E19" s="160"/>
      <c r="F19" s="160"/>
      <c r="G19" s="160"/>
      <c r="H19" s="160"/>
      <c r="I19" s="160"/>
    </row>
    <row r="20" spans="1:9" x14ac:dyDescent="0.4">
      <c r="A20" s="160"/>
      <c r="B20" s="160"/>
      <c r="C20" s="160"/>
      <c r="D20" s="160"/>
      <c r="E20" s="160"/>
      <c r="F20" s="160"/>
      <c r="G20" s="160"/>
      <c r="H20" s="160"/>
      <c r="I20" s="160"/>
    </row>
    <row r="21" spans="1:9" x14ac:dyDescent="0.4">
      <c r="A21" s="160"/>
      <c r="B21" s="160"/>
      <c r="C21" s="160"/>
      <c r="D21" s="160"/>
      <c r="E21" s="160"/>
      <c r="F21" s="160"/>
      <c r="G21" s="160"/>
      <c r="H21" s="160"/>
      <c r="I21" s="160"/>
    </row>
    <row r="22" spans="1:9" x14ac:dyDescent="0.4">
      <c r="A22" s="160"/>
      <c r="B22" s="160"/>
      <c r="C22" s="160"/>
      <c r="D22" s="160"/>
      <c r="E22" s="160"/>
      <c r="F22" s="160"/>
      <c r="G22" s="160"/>
      <c r="H22" s="160"/>
      <c r="I22" s="160"/>
    </row>
    <row r="23" spans="1:9" x14ac:dyDescent="0.4">
      <c r="A23" s="160"/>
      <c r="B23" s="160"/>
      <c r="C23" s="160"/>
      <c r="D23" s="160"/>
      <c r="E23" s="160"/>
      <c r="F23" s="160"/>
      <c r="G23" s="160"/>
      <c r="H23" s="160"/>
      <c r="I23" s="160"/>
    </row>
    <row r="24" spans="1:9" x14ac:dyDescent="0.4">
      <c r="A24" s="160"/>
      <c r="B24" s="160"/>
      <c r="C24" s="160"/>
      <c r="D24" s="160"/>
      <c r="E24" s="160"/>
      <c r="F24" s="160"/>
      <c r="G24" s="160"/>
      <c r="H24" s="160"/>
      <c r="I24" s="160"/>
    </row>
    <row r="25" spans="1:9" x14ac:dyDescent="0.4">
      <c r="A25" s="160"/>
      <c r="B25" s="160"/>
      <c r="C25" s="160"/>
      <c r="D25" s="160"/>
      <c r="E25" s="160"/>
      <c r="F25" s="160"/>
      <c r="G25" s="160"/>
      <c r="H25" s="160"/>
      <c r="I25" s="160"/>
    </row>
    <row r="26" spans="1:9" x14ac:dyDescent="0.4">
      <c r="A26" s="160"/>
      <c r="B26" s="160"/>
      <c r="C26" s="160"/>
      <c r="D26" s="160"/>
      <c r="E26" s="160"/>
      <c r="F26" s="160"/>
      <c r="G26" s="160"/>
      <c r="H26" s="160"/>
      <c r="I26" s="160"/>
    </row>
    <row r="27" spans="1:9" x14ac:dyDescent="0.4">
      <c r="A27" s="160"/>
      <c r="B27" s="160"/>
      <c r="C27" s="160"/>
      <c r="D27" s="160"/>
      <c r="E27" s="160"/>
      <c r="F27" s="160"/>
      <c r="G27" s="160"/>
      <c r="H27" s="160"/>
      <c r="I27" s="160"/>
    </row>
    <row r="28" spans="1:9" x14ac:dyDescent="0.4">
      <c r="A28" s="160"/>
      <c r="B28" s="160"/>
      <c r="C28" s="160"/>
      <c r="D28" s="160"/>
      <c r="E28" s="160"/>
      <c r="F28" s="160"/>
      <c r="G28" s="160"/>
      <c r="H28" s="160"/>
      <c r="I28" s="160"/>
    </row>
    <row r="29" spans="1:9" x14ac:dyDescent="0.4">
      <c r="A29" s="160"/>
      <c r="B29" s="160"/>
      <c r="C29" s="160"/>
      <c r="D29" s="160"/>
      <c r="E29" s="160"/>
      <c r="F29" s="160"/>
      <c r="G29" s="160"/>
      <c r="H29" s="160"/>
      <c r="I29" s="160"/>
    </row>
    <row r="30" spans="1:9" x14ac:dyDescent="0.4">
      <c r="A30" s="160"/>
      <c r="B30" s="160"/>
      <c r="C30" s="160"/>
      <c r="D30" s="160"/>
      <c r="E30" s="160"/>
      <c r="F30" s="160"/>
      <c r="G30" s="160"/>
      <c r="H30" s="160"/>
      <c r="I30" s="160"/>
    </row>
    <row r="31" spans="1:9" x14ac:dyDescent="0.4">
      <c r="A31" s="160"/>
      <c r="B31" s="160"/>
      <c r="C31" s="160"/>
      <c r="D31" s="160"/>
      <c r="E31" s="160"/>
      <c r="F31" s="160"/>
      <c r="G31" s="160"/>
      <c r="H31" s="160"/>
      <c r="I31" s="160"/>
    </row>
    <row r="32" spans="1:9" x14ac:dyDescent="0.4">
      <c r="A32" s="160"/>
      <c r="B32" s="160"/>
      <c r="C32" s="160"/>
      <c r="D32" s="160"/>
      <c r="E32" s="160"/>
      <c r="F32" s="160"/>
      <c r="G32" s="160"/>
      <c r="H32" s="160"/>
      <c r="I32" s="160"/>
    </row>
    <row r="33" spans="1:9" x14ac:dyDescent="0.4">
      <c r="A33" s="160"/>
      <c r="B33" s="160"/>
      <c r="C33" s="160"/>
      <c r="D33" s="160"/>
      <c r="E33" s="160"/>
      <c r="F33" s="160"/>
      <c r="G33" s="160"/>
      <c r="H33" s="160"/>
      <c r="I33" s="160"/>
    </row>
    <row r="34" spans="1:9" x14ac:dyDescent="0.4">
      <c r="A34" s="160"/>
      <c r="B34" s="160"/>
      <c r="C34" s="160"/>
      <c r="D34" s="160"/>
      <c r="E34" s="160"/>
      <c r="F34" s="160"/>
      <c r="G34" s="160"/>
      <c r="H34" s="160"/>
      <c r="I34" s="160"/>
    </row>
    <row r="35" spans="1:9" x14ac:dyDescent="0.4">
      <c r="A35" s="160"/>
      <c r="B35" s="160"/>
      <c r="C35" s="160"/>
      <c r="D35" s="160"/>
      <c r="E35" s="160"/>
      <c r="F35" s="160"/>
      <c r="G35" s="160"/>
      <c r="H35" s="160"/>
      <c r="I35" s="160"/>
    </row>
    <row r="36" spans="1:9" x14ac:dyDescent="0.4">
      <c r="A36" s="160"/>
      <c r="B36" s="160"/>
      <c r="C36" s="160"/>
      <c r="D36" s="160"/>
      <c r="E36" s="160"/>
      <c r="F36" s="160"/>
      <c r="G36" s="160"/>
      <c r="H36" s="160"/>
      <c r="I36" s="160"/>
    </row>
    <row r="37" spans="1:9" x14ac:dyDescent="0.4">
      <c r="A37" s="160"/>
      <c r="B37" s="160"/>
      <c r="C37" s="160"/>
      <c r="D37" s="160"/>
      <c r="E37" s="160"/>
      <c r="F37" s="160"/>
      <c r="G37" s="160"/>
      <c r="H37" s="160"/>
      <c r="I37" s="160"/>
    </row>
    <row r="38" spans="1:9" x14ac:dyDescent="0.4">
      <c r="A38" s="160"/>
      <c r="B38" s="160"/>
      <c r="C38" s="160"/>
      <c r="D38" s="160"/>
      <c r="E38" s="160"/>
      <c r="F38" s="160"/>
      <c r="G38" s="160"/>
      <c r="H38" s="160"/>
      <c r="I38" s="160"/>
    </row>
    <row r="39" spans="1:9" x14ac:dyDescent="0.4">
      <c r="A39" s="160"/>
      <c r="B39" s="160"/>
      <c r="C39" s="160"/>
      <c r="D39" s="160"/>
      <c r="E39" s="160"/>
      <c r="F39" s="160"/>
      <c r="G39" s="160"/>
      <c r="H39" s="160"/>
      <c r="I39" s="160"/>
    </row>
    <row r="40" spans="1:9" x14ac:dyDescent="0.4">
      <c r="A40" s="160"/>
      <c r="B40" s="160"/>
      <c r="C40" s="160"/>
      <c r="D40" s="160"/>
      <c r="E40" s="160"/>
      <c r="F40" s="160"/>
      <c r="G40" s="160"/>
      <c r="H40" s="160"/>
      <c r="I40" s="160"/>
    </row>
    <row r="41" spans="1:9" x14ac:dyDescent="0.4">
      <c r="A41" s="160"/>
      <c r="B41" s="160"/>
      <c r="C41" s="160"/>
      <c r="D41" s="160"/>
      <c r="E41" s="160"/>
      <c r="F41" s="160"/>
      <c r="G41" s="160"/>
      <c r="H41" s="160"/>
      <c r="I41" s="160"/>
    </row>
    <row r="42" spans="1:9" x14ac:dyDescent="0.4">
      <c r="A42" s="160"/>
      <c r="B42" s="160"/>
      <c r="C42" s="160"/>
      <c r="D42" s="160"/>
      <c r="E42" s="160"/>
      <c r="F42" s="160"/>
      <c r="G42" s="160"/>
      <c r="H42" s="160"/>
      <c r="I42" s="160"/>
    </row>
    <row r="43" spans="1:9" x14ac:dyDescent="0.4">
      <c r="A43" s="160"/>
      <c r="B43" s="160"/>
      <c r="C43" s="160"/>
      <c r="D43" s="160"/>
      <c r="E43" s="160"/>
      <c r="F43" s="160"/>
      <c r="G43" s="160"/>
      <c r="H43" s="160"/>
      <c r="I43" s="160"/>
    </row>
    <row r="44" spans="1:9" x14ac:dyDescent="0.4">
      <c r="A44" s="160"/>
      <c r="B44" s="160"/>
      <c r="C44" s="160"/>
      <c r="D44" s="160"/>
      <c r="E44" s="160"/>
      <c r="F44" s="160"/>
      <c r="G44" s="160"/>
      <c r="H44" s="160"/>
      <c r="I44" s="160"/>
    </row>
    <row r="45" spans="1:9" x14ac:dyDescent="0.4">
      <c r="A45" s="160"/>
      <c r="B45" s="160"/>
      <c r="C45" s="160"/>
      <c r="D45" s="160"/>
      <c r="E45" s="160"/>
      <c r="F45" s="160"/>
      <c r="G45" s="160"/>
      <c r="H45" s="160"/>
      <c r="I45" s="160"/>
    </row>
    <row r="46" spans="1:9" x14ac:dyDescent="0.4">
      <c r="A46" s="160"/>
      <c r="B46" s="160"/>
      <c r="C46" s="160"/>
      <c r="D46" s="160"/>
      <c r="E46" s="160"/>
      <c r="F46" s="160"/>
      <c r="G46" s="160"/>
      <c r="H46" s="160"/>
      <c r="I46" s="160"/>
    </row>
    <row r="47" spans="1:9" x14ac:dyDescent="0.4">
      <c r="A47" s="160"/>
      <c r="B47" s="160"/>
      <c r="C47" s="160"/>
      <c r="D47" s="160"/>
      <c r="E47" s="160"/>
      <c r="F47" s="160"/>
      <c r="G47" s="160"/>
      <c r="H47" s="160"/>
      <c r="I47" s="160"/>
    </row>
    <row r="48" spans="1:9" x14ac:dyDescent="0.4">
      <c r="A48" s="160"/>
      <c r="B48" s="160"/>
      <c r="C48" s="160"/>
      <c r="D48" s="160"/>
      <c r="E48" s="160"/>
      <c r="F48" s="160"/>
      <c r="G48" s="160"/>
      <c r="H48" s="160"/>
      <c r="I48" s="160"/>
    </row>
    <row r="49" spans="1:9" x14ac:dyDescent="0.4">
      <c r="A49" s="160"/>
      <c r="B49" s="160"/>
      <c r="C49" s="160"/>
      <c r="D49" s="160"/>
      <c r="E49" s="160"/>
      <c r="F49" s="160"/>
      <c r="G49" s="160"/>
      <c r="H49" s="160"/>
      <c r="I49" s="160"/>
    </row>
    <row r="50" spans="1:9" x14ac:dyDescent="0.4">
      <c r="A50" s="160"/>
      <c r="B50" s="160"/>
      <c r="C50" s="160"/>
      <c r="D50" s="160"/>
      <c r="E50" s="160"/>
      <c r="F50" s="160"/>
      <c r="G50" s="160"/>
      <c r="H50" s="160"/>
      <c r="I50" s="160"/>
    </row>
    <row r="51" spans="1:9" x14ac:dyDescent="0.4">
      <c r="A51" s="161" t="s">
        <v>326</v>
      </c>
      <c r="B51" s="161"/>
      <c r="C51" s="161"/>
      <c r="D51" s="161"/>
      <c r="E51" s="161"/>
      <c r="F51" s="160"/>
      <c r="G51" s="160"/>
      <c r="H51" s="160"/>
      <c r="I51" s="160"/>
    </row>
    <row r="52" spans="1:9" x14ac:dyDescent="0.4">
      <c r="A52" s="161" t="s">
        <v>327</v>
      </c>
      <c r="B52" s="161"/>
      <c r="C52" s="161"/>
      <c r="D52" s="161"/>
      <c r="E52" s="161"/>
      <c r="F52" s="160"/>
      <c r="G52" s="160"/>
      <c r="H52" s="160"/>
      <c r="I52" s="160"/>
    </row>
    <row r="53" spans="1:9" x14ac:dyDescent="0.4">
      <c r="A53" s="159" t="s">
        <v>328</v>
      </c>
      <c r="B53" s="160"/>
      <c r="C53" s="160"/>
      <c r="D53" s="160"/>
      <c r="E53" s="160"/>
      <c r="F53" s="160"/>
      <c r="G53" s="160"/>
      <c r="H53" s="160"/>
      <c r="I53" s="160"/>
    </row>
    <row r="54" spans="1:9" x14ac:dyDescent="0.4">
      <c r="A54" s="160"/>
      <c r="B54" s="160"/>
      <c r="C54" s="160"/>
      <c r="D54" s="160"/>
      <c r="E54" s="160"/>
      <c r="F54" s="160"/>
      <c r="G54" s="160"/>
      <c r="H54" s="160"/>
      <c r="I54" s="160"/>
    </row>
    <row r="55" spans="1:9" x14ac:dyDescent="0.4">
      <c r="A55" s="160"/>
      <c r="B55" s="160"/>
      <c r="C55" s="160"/>
      <c r="D55" s="160"/>
      <c r="E55" s="160"/>
      <c r="F55" s="160"/>
      <c r="G55" s="160"/>
      <c r="H55" s="160"/>
      <c r="I55" s="160"/>
    </row>
  </sheetData>
  <sheetProtection algorithmName="SHA-512" hashValue="Ff3/aygbALWZ65IBlnXRP1yJnWkp4oEqxsceeU1jugbsn9gJFxi7tcNiPhhtaXlFWuwPcNkV5vIQmMg/HQdS5w==" saltValue="xSLfOPxCeEp+yKP8CGJp6A==" spinCount="100000" sheet="1" objects="1" scenarios="1"/>
  <hyperlinks>
    <hyperlink ref="A53" r:id="rId1" xr:uid="{1AF4DF6C-2EAA-45ED-AAC6-92E8A8F9CAE1}"/>
  </hyperlinks>
  <pageMargins left="0.7" right="0.7" top="0.78740157499999996" bottom="0.78740157499999996"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5"/>
  <dimension ref="A1:G19"/>
  <sheetViews>
    <sheetView tabSelected="1" workbookViewId="0">
      <selection activeCell="B2" sqref="B2"/>
    </sheetView>
  </sheetViews>
  <sheetFormatPr baseColWidth="10" defaultColWidth="11.42578125" defaultRowHeight="13.9" x14ac:dyDescent="0.4"/>
  <cols>
    <col min="1" max="1" width="25.140625" style="43" bestFit="1" customWidth="1"/>
    <col min="2" max="2" width="39" style="43" customWidth="1"/>
    <col min="3" max="16384" width="11.42578125" style="43"/>
  </cols>
  <sheetData>
    <row r="1" spans="1:7" ht="20.100000000000001" customHeight="1" x14ac:dyDescent="0.4">
      <c r="A1" s="42" t="s">
        <v>42</v>
      </c>
      <c r="C1" s="44" t="s">
        <v>43</v>
      </c>
    </row>
    <row r="2" spans="1:7" ht="20.100000000000001" customHeight="1" x14ac:dyDescent="0.4">
      <c r="A2" s="43" t="s">
        <v>44</v>
      </c>
      <c r="B2" s="165"/>
      <c r="C2" s="43" t="s">
        <v>44</v>
      </c>
    </row>
    <row r="3" spans="1:7" ht="20.100000000000001" customHeight="1" x14ac:dyDescent="0.4">
      <c r="A3" s="43" t="s">
        <v>45</v>
      </c>
      <c r="B3" s="58"/>
      <c r="C3" s="43" t="s">
        <v>46</v>
      </c>
    </row>
    <row r="4" spans="1:7" ht="20.100000000000001" customHeight="1" x14ac:dyDescent="0.4">
      <c r="A4" s="43" t="s">
        <v>47</v>
      </c>
      <c r="B4" s="165"/>
      <c r="C4" s="43" t="s">
        <v>48</v>
      </c>
    </row>
    <row r="5" spans="1:7" ht="10.050000000000001" customHeight="1" x14ac:dyDescent="0.4"/>
    <row r="6" spans="1:7" ht="60" customHeight="1" x14ac:dyDescent="0.4">
      <c r="A6" s="132" t="s">
        <v>303</v>
      </c>
      <c r="B6" s="133"/>
      <c r="C6" s="133"/>
      <c r="D6" s="133"/>
      <c r="E6" s="133"/>
      <c r="F6" s="133"/>
      <c r="G6" s="133"/>
    </row>
    <row r="7" spans="1:7" ht="10.050000000000001" customHeight="1" x14ac:dyDescent="0.4">
      <c r="A7" s="107"/>
      <c r="B7" s="107"/>
      <c r="C7" s="107"/>
      <c r="D7" s="107"/>
      <c r="E7" s="107"/>
      <c r="F7" s="107"/>
      <c r="G7" s="107"/>
    </row>
    <row r="8" spans="1:7" ht="60" customHeight="1" x14ac:dyDescent="0.4">
      <c r="A8" s="132" t="s">
        <v>304</v>
      </c>
      <c r="B8" s="133"/>
      <c r="C8" s="133"/>
      <c r="D8" s="133"/>
      <c r="E8" s="133"/>
      <c r="F8" s="133"/>
      <c r="G8" s="133"/>
    </row>
    <row r="9" spans="1:7" ht="10.050000000000001" customHeight="1" x14ac:dyDescent="0.4">
      <c r="A9" s="108"/>
      <c r="B9" s="108"/>
      <c r="C9" s="108"/>
      <c r="D9" s="108"/>
      <c r="E9" s="108"/>
      <c r="F9" s="108"/>
      <c r="G9" s="108"/>
    </row>
    <row r="10" spans="1:7" ht="45" customHeight="1" x14ac:dyDescent="0.4">
      <c r="A10" s="129" t="s">
        <v>305</v>
      </c>
      <c r="B10" s="129"/>
      <c r="C10" s="129"/>
      <c r="D10" s="129"/>
      <c r="E10" s="129"/>
      <c r="F10" s="129"/>
      <c r="G10" s="129"/>
    </row>
    <row r="11" spans="1:7" ht="75" customHeight="1" x14ac:dyDescent="0.4">
      <c r="A11" s="134" t="s">
        <v>306</v>
      </c>
      <c r="B11" s="134"/>
      <c r="C11" s="134"/>
      <c r="D11" s="134"/>
      <c r="E11" s="134"/>
      <c r="F11" s="134"/>
      <c r="G11" s="134"/>
    </row>
    <row r="12" spans="1:7" ht="45" customHeight="1" x14ac:dyDescent="0.4">
      <c r="A12" s="129" t="s">
        <v>148</v>
      </c>
      <c r="B12" s="129"/>
      <c r="C12" s="130" t="s">
        <v>149</v>
      </c>
      <c r="D12" s="130"/>
      <c r="E12" s="130"/>
      <c r="F12" s="130"/>
      <c r="G12" s="109"/>
    </row>
    <row r="13" spans="1:7" ht="10.050000000000001" customHeight="1" x14ac:dyDescent="0.4">
      <c r="A13" s="56"/>
      <c r="B13" s="56"/>
      <c r="C13" s="57"/>
      <c r="D13" s="57"/>
      <c r="E13" s="57"/>
      <c r="F13" s="57"/>
      <c r="G13" s="57"/>
    </row>
    <row r="14" spans="1:7" ht="10.050000000000001" customHeight="1" x14ac:dyDescent="0.4"/>
    <row r="15" spans="1:7" x14ac:dyDescent="0.4">
      <c r="A15" s="43" t="s">
        <v>62</v>
      </c>
      <c r="B15" s="58"/>
      <c r="C15" s="131" t="s">
        <v>131</v>
      </c>
      <c r="D15" s="131"/>
      <c r="E15" s="131"/>
    </row>
    <row r="16" spans="1:7" x14ac:dyDescent="0.4">
      <c r="A16" s="43" t="s">
        <v>63</v>
      </c>
      <c r="B16" s="45" t="str">
        <f>IF(ISBLANK(B15),"",IF(B3=B15,"Kontrolle erfolgreich - check ok","FEHLER - ERROR"))</f>
        <v/>
      </c>
      <c r="C16" s="43" t="s">
        <v>132</v>
      </c>
    </row>
    <row r="17" spans="2:2" x14ac:dyDescent="0.4">
      <c r="B17" s="45" t="str">
        <f>IF(ISBLANK(B15),"",IF(ISERROR(FIND("@",B15,1)),"keine gültige eMail-Adresse",IF((VALUE(FIND("@",B15,1))&gt;1),"","keine gültige eMail-Adresse!")))</f>
        <v/>
      </c>
    </row>
    <row r="18" spans="2:2" x14ac:dyDescent="0.4">
      <c r="B18" s="45" t="str">
        <f>IF(ISBLANK(B15),"",IF(ISERROR(FIND("@",B15,1)),"no valid eMail-adress",IF((VALUE(FIND("@",B15,1))&gt;1),"","no valid eMail-address!")))</f>
        <v/>
      </c>
    </row>
    <row r="19" spans="2:2" x14ac:dyDescent="0.4">
      <c r="B19" s="43" t="str">
        <f>IF(ISBLANK(B15),"",IF(ISERROR(FIND("; ",B15,1)),"",IF((VALUE(FIND("; ",B15,1))&gt;8),"","Achtung - die zweite eMail-Adresse wurde nicht korrekt eingegeben")))</f>
        <v/>
      </c>
    </row>
  </sheetData>
  <sheetProtection algorithmName="SHA-512" hashValue="fQqW7ks1p0tExTzqzDoT0DVHQlDQy+leKf07EhSyIG/7yQm/t1LCKe3xuPjJ3aFqfdsu+Ry5PnwfSJiCY4dIKw==" saltValue="pHGZUBlaqO4cd8JAZkVhMg=="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4"/>
  <dimension ref="A1:G27"/>
  <sheetViews>
    <sheetView workbookViewId="0"/>
  </sheetViews>
  <sheetFormatPr baseColWidth="10" defaultRowHeight="13.9" x14ac:dyDescent="0.4"/>
  <cols>
    <col min="1" max="1" width="39.42578125" bestFit="1" customWidth="1"/>
    <col min="2" max="2" width="33.140625" bestFit="1" customWidth="1"/>
  </cols>
  <sheetData>
    <row r="1" spans="1:7" x14ac:dyDescent="0.4">
      <c r="A1" t="s">
        <v>10</v>
      </c>
      <c r="B1" s="3" t="str">
        <f>IF(ISNUMBER(VALUE(Ergebnisse!G1)),IF(VALUE(Ergebnisse!G1)&gt;0,VALUE(Ergebnisse!G1),""),"")</f>
        <v/>
      </c>
      <c r="D1" t="s">
        <v>17</v>
      </c>
    </row>
    <row r="2" spans="1:7" x14ac:dyDescent="0.4">
      <c r="A2" t="s">
        <v>2</v>
      </c>
      <c r="B2" s="3" t="str">
        <f>IF(ISNUMBER(VALUE(Ergebnisse!G2)),IF(VALUE(Ergebnisse!G2)&gt;0,VALUE(Ergebnisse!G2),""),"")</f>
        <v/>
      </c>
    </row>
    <row r="3" spans="1:7" x14ac:dyDescent="0.4">
      <c r="A3" t="s">
        <v>11</v>
      </c>
      <c r="B3" s="39" t="s">
        <v>83</v>
      </c>
      <c r="D3" t="s">
        <v>16</v>
      </c>
    </row>
    <row r="4" spans="1:7" x14ac:dyDescent="0.4">
      <c r="A4" t="s">
        <v>12</v>
      </c>
      <c r="B4" s="3">
        <f>YEAR(Ergebnisse!B5)</f>
        <v>2025</v>
      </c>
      <c r="D4" s="4">
        <v>2</v>
      </c>
    </row>
    <row r="5" spans="1:7" x14ac:dyDescent="0.4">
      <c r="A5" t="s">
        <v>13</v>
      </c>
      <c r="B5" s="3" t="str">
        <f>D8</f>
        <v>N</v>
      </c>
      <c r="D5" t="str">
        <f>IF(D4=2,"N","J")</f>
        <v>N</v>
      </c>
      <c r="F5">
        <v>1</v>
      </c>
      <c r="G5" t="s">
        <v>142</v>
      </c>
    </row>
    <row r="6" spans="1:7" x14ac:dyDescent="0.4">
      <c r="A6" t="s">
        <v>37</v>
      </c>
      <c r="B6" s="3">
        <f>Ergebnisse!G3</f>
        <v>1</v>
      </c>
      <c r="F6">
        <v>2</v>
      </c>
      <c r="G6" t="s">
        <v>143</v>
      </c>
    </row>
    <row r="7" spans="1:7" x14ac:dyDescent="0.4">
      <c r="A7" t="s">
        <v>40</v>
      </c>
      <c r="B7" s="41">
        <f>Ergebnisse!B5</f>
        <v>45984</v>
      </c>
    </row>
    <row r="8" spans="1:7" x14ac:dyDescent="0.4">
      <c r="A8" t="s">
        <v>14</v>
      </c>
      <c r="B8" s="3">
        <v>15</v>
      </c>
      <c r="D8" t="str">
        <f>LEFT(D5,1)</f>
        <v>N</v>
      </c>
    </row>
    <row r="9" spans="1:7" x14ac:dyDescent="0.4">
      <c r="A9" t="s">
        <v>15</v>
      </c>
      <c r="B9" s="3">
        <v>2</v>
      </c>
    </row>
    <row r="10" spans="1:7" x14ac:dyDescent="0.4">
      <c r="A10" t="s">
        <v>307</v>
      </c>
      <c r="B10" s="110">
        <f>Kontakt!B2</f>
        <v>0</v>
      </c>
    </row>
    <row r="11" spans="1:7" x14ac:dyDescent="0.4">
      <c r="A11" t="s">
        <v>308</v>
      </c>
      <c r="B11" s="3">
        <f>IF(Kontakt!B3=Kontakt!B15,Kontakt!B3,0)</f>
        <v>0</v>
      </c>
    </row>
    <row r="12" spans="1:7" x14ac:dyDescent="0.4">
      <c r="A12" s="111" t="s">
        <v>309</v>
      </c>
      <c r="B12" s="3">
        <v>1</v>
      </c>
    </row>
    <row r="13" spans="1:7" x14ac:dyDescent="0.4">
      <c r="A13" t="s">
        <v>19</v>
      </c>
      <c r="B13" s="2" t="str">
        <f>Ergebnisse!A20</f>
        <v>pH-Wert</v>
      </c>
      <c r="C13" s="2" t="str">
        <f>Ergebnisse!B20</f>
        <v>ohne</v>
      </c>
    </row>
    <row r="14" spans="1:7" x14ac:dyDescent="0.4">
      <c r="A14" t="s">
        <v>20</v>
      </c>
      <c r="B14" s="2" t="str">
        <f>Ergebnisse!A21</f>
        <v>Taurin</v>
      </c>
      <c r="C14" s="2" t="str">
        <f>Ergebnisse!B21</f>
        <v>mg/L</v>
      </c>
    </row>
    <row r="15" spans="1:7" x14ac:dyDescent="0.4">
      <c r="A15" t="s">
        <v>21</v>
      </c>
      <c r="B15" s="2" t="str">
        <f>Ergebnisse!A22</f>
        <v>Coffein</v>
      </c>
      <c r="C15" s="2" t="str">
        <f>Ergebnisse!B22</f>
        <v>mg/L</v>
      </c>
    </row>
    <row r="16" spans="1:7" x14ac:dyDescent="0.4">
      <c r="A16" t="s">
        <v>27</v>
      </c>
      <c r="B16" s="2" t="str">
        <f>Ergebnisse!A23</f>
        <v>Inosit</v>
      </c>
      <c r="C16" s="2" t="str">
        <f>Ergebnisse!B23</f>
        <v>mg/L</v>
      </c>
    </row>
    <row r="17" spans="1:3" x14ac:dyDescent="0.4">
      <c r="A17" t="s">
        <v>28</v>
      </c>
      <c r="B17" s="2" t="str">
        <f>Ergebnisse!A24</f>
        <v>Glucuronolacton</v>
      </c>
      <c r="C17" s="2" t="str">
        <f>Ergebnisse!B24</f>
        <v>mg/L</v>
      </c>
    </row>
    <row r="18" spans="1:3" x14ac:dyDescent="0.4">
      <c r="A18" t="s">
        <v>29</v>
      </c>
      <c r="B18" s="2" t="str">
        <f>Ergebnisse!A25</f>
        <v>Glucuronsäure</v>
      </c>
      <c r="C18" s="2" t="str">
        <f>Ergebnisse!B25</f>
        <v>mg/L</v>
      </c>
    </row>
    <row r="19" spans="1:3" x14ac:dyDescent="0.4">
      <c r="A19" t="s">
        <v>30</v>
      </c>
      <c r="B19" s="2" t="str">
        <f>Ergebnisse!A26</f>
        <v>Acesulfam K</v>
      </c>
      <c r="C19" s="2" t="str">
        <f>Ergebnisse!B26</f>
        <v>mg/L</v>
      </c>
    </row>
    <row r="20" spans="1:3" x14ac:dyDescent="0.4">
      <c r="A20" t="s">
        <v>120</v>
      </c>
      <c r="B20" s="2" t="str">
        <f>Ergebnisse!A27</f>
        <v>Saccharin (als freies Imid)</v>
      </c>
      <c r="C20" s="2" t="str">
        <f>Ergebnisse!B27</f>
        <v>mg/L</v>
      </c>
    </row>
    <row r="21" spans="1:3" x14ac:dyDescent="0.4">
      <c r="A21" t="s">
        <v>221</v>
      </c>
      <c r="B21" s="2" t="str">
        <f>Ergebnisse!A28</f>
        <v>Sucralose</v>
      </c>
      <c r="C21" s="2" t="str">
        <f>Ergebnisse!B28</f>
        <v>mg/L</v>
      </c>
    </row>
    <row r="22" spans="1:3" x14ac:dyDescent="0.4">
      <c r="A22" t="s">
        <v>315</v>
      </c>
      <c r="B22" s="2" t="str">
        <f>Ergebnisse!A29</f>
        <v>Glucose, wasserfrei</v>
      </c>
      <c r="C22" s="2" t="str">
        <f>Ergebnisse!B29</f>
        <v>g/L</v>
      </c>
    </row>
    <row r="23" spans="1:3" x14ac:dyDescent="0.4">
      <c r="A23" t="s">
        <v>316</v>
      </c>
      <c r="B23" s="2" t="str">
        <f>Ergebnisse!A30</f>
        <v>Fructose, wasserfrei</v>
      </c>
      <c r="C23" s="2" t="str">
        <f>Ergebnisse!B30</f>
        <v>g/L</v>
      </c>
    </row>
    <row r="24" spans="1:3" x14ac:dyDescent="0.4">
      <c r="A24" t="s">
        <v>350</v>
      </c>
      <c r="B24" s="2" t="str">
        <f>Ergebnisse!A31</f>
        <v>Saccharose, wasserfrei</v>
      </c>
      <c r="C24" s="2" t="str">
        <f>Ergebnisse!B31</f>
        <v>g/L</v>
      </c>
    </row>
    <row r="25" spans="1:3" x14ac:dyDescent="0.4">
      <c r="A25" t="s">
        <v>351</v>
      </c>
      <c r="B25" s="2" t="str">
        <f>Ergebnisse!A32</f>
        <v>Benzoesäure</v>
      </c>
      <c r="C25" s="2" t="str">
        <f>Ergebnisse!B32</f>
        <v>mg/L</v>
      </c>
    </row>
    <row r="26" spans="1:3" x14ac:dyDescent="0.4">
      <c r="A26" t="s">
        <v>352</v>
      </c>
      <c r="B26" s="2" t="str">
        <f>Ergebnisse!A33</f>
        <v>Sorbinsäure</v>
      </c>
      <c r="C26" s="2" t="str">
        <f>Ergebnisse!B33</f>
        <v>mg/L</v>
      </c>
    </row>
    <row r="27" spans="1:3" x14ac:dyDescent="0.4">
      <c r="A27" t="s">
        <v>353</v>
      </c>
      <c r="B27" s="2" t="str">
        <f>Ergebnisse!A34</f>
        <v>Osmolalität</v>
      </c>
      <c r="C27" s="2" t="str">
        <f>Ergebnisse!B34</f>
        <v>osmol/kg</v>
      </c>
    </row>
  </sheetData>
  <sheetProtection algorithmName="SHA-512" hashValue="LPGZB5q0WI3T4wCq947UdO7kzVoX4gPUQM4I4BdR3u6luYgT2EPrYFUnmXihaA0qijF83hr3eTNndLNSCGbvLg==" saltValue="9V9n6+x4H1DxKG1eXi+eOQ=="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25</vt:i4>
      </vt:variant>
      <vt:variant>
        <vt:lpstr>Benannte Bereiche</vt:lpstr>
      </vt:variant>
      <vt:variant>
        <vt:i4>10</vt:i4>
      </vt:variant>
    </vt:vector>
  </HeadingPairs>
  <TitlesOfParts>
    <vt:vector size="35" baseType="lpstr">
      <vt:lpstr>Significance</vt:lpstr>
      <vt:lpstr>Reporting</vt:lpstr>
      <vt:lpstr>Auswertung</vt:lpstr>
      <vt:lpstr>Datenübernahme</vt:lpstr>
      <vt:lpstr>Signifikanz</vt:lpstr>
      <vt:lpstr>Ausfüllhinweise</vt:lpstr>
      <vt:lpstr>Kurzanleitung</vt:lpstr>
      <vt:lpstr>Kontakt</vt:lpstr>
      <vt:lpstr>Teilnehmerdaten</vt:lpstr>
      <vt:lpstr>Ergebnisse</vt:lpstr>
      <vt:lpstr>Mitteilungen</vt:lpstr>
      <vt:lpstr>Osmolalität</vt:lpstr>
      <vt:lpstr>BenzoeSorbin</vt:lpstr>
      <vt:lpstr>Sucralose</vt:lpstr>
      <vt:lpstr>pH-Wert</vt:lpstr>
      <vt:lpstr>Taurin</vt:lpstr>
      <vt:lpstr>Coffein</vt:lpstr>
      <vt:lpstr>Inosit</vt:lpstr>
      <vt:lpstr>Glucuronolacton</vt:lpstr>
      <vt:lpstr>Glucuronsaeure</vt:lpstr>
      <vt:lpstr>Acesulfam_K</vt:lpstr>
      <vt:lpstr>Saccharin</vt:lpstr>
      <vt:lpstr>GluFruSac</vt:lpstr>
      <vt:lpstr>Farbstoffe_qual</vt:lpstr>
      <vt:lpstr>Farbstoffe</vt:lpstr>
      <vt:lpstr>Auswertung!_ftn1</vt:lpstr>
      <vt:lpstr>Significance!_ftnref1</vt:lpstr>
      <vt:lpstr>Datenübernahme!Druckbereich</vt:lpstr>
      <vt:lpstr>Signifikanz!Druckbereich</vt:lpstr>
      <vt:lpstr>Ausfüllhinweise!OLE_LINK1</vt:lpstr>
      <vt:lpstr>Reporting!OLE_LINK1</vt:lpstr>
      <vt:lpstr>Reporting!OLE_LINK2</vt:lpstr>
      <vt:lpstr>BenzoeSorbin!Parameter2</vt:lpstr>
      <vt:lpstr>Sucralose!Parameter2</vt:lpstr>
      <vt:lpstr>Sucralose!test</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Ute Lippold</cp:lastModifiedBy>
  <cp:lastPrinted>2025-09-21T15:20:44Z</cp:lastPrinted>
  <dcterms:created xsi:type="dcterms:W3CDTF">2005-02-14T18:41:01Z</dcterms:created>
  <dcterms:modified xsi:type="dcterms:W3CDTF">2025-09-21T17:56:15Z</dcterms:modified>
</cp:coreProperties>
</file>