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311161AF-4A98-4E6B-867C-7308D9F3A5C4}" xr6:coauthVersionLast="47" xr6:coauthVersionMax="47" xr10:uidLastSave="{00000000-0000-0000-0000-000000000000}"/>
  <workbookProtection workbookAlgorithmName="SHA-512" workbookHashValue="3kLC3GJvVRxfA6bKAzaqn3jzjeD3zQOP3CvY5oePuRYM8E21nRyyKpmRA1G/yfVTEh6eAU94CC1r8CVs0TwSbA==" workbookSaltValue="90wfhXSxmsBYmSvsTJDqsg==" workbookSpinCount="100000" lockStructure="1"/>
  <bookViews>
    <workbookView xWindow="-98" yWindow="-98" windowWidth="28996" windowHeight="15675" firstSheet="1" activeTab="7" xr2:uid="{00000000-000D-0000-FFFF-FFFF00000000}"/>
  </bookViews>
  <sheets>
    <sheet name="Significance" sheetId="71" r:id="rId1"/>
    <sheet name="Reporting" sheetId="72" r:id="rId2"/>
    <sheet name="Auswertung" sheetId="74" r:id="rId3"/>
    <sheet name="Datenübernahme" sheetId="75" r:id="rId4"/>
    <sheet name="Signifikanz" sheetId="76" r:id="rId5"/>
    <sheet name="Ausfüllhinweise" sheetId="77" r:id="rId6"/>
    <sheet name="Kurzanleitung" sheetId="78" r:id="rId7"/>
    <sheet name="Kontakt" sheetId="49" r:id="rId8"/>
    <sheet name="Teilnehmerdaten" sheetId="17" state="hidden" r:id="rId9"/>
    <sheet name="Ergebnisse" sheetId="5" r:id="rId10"/>
    <sheet name="Mitteilungen" sheetId="15" r:id="rId11"/>
    <sheet name="Parabene" sheetId="64" state="hidden" r:id="rId12"/>
    <sheet name="SO2" sheetId="63" state="hidden" r:id="rId13"/>
    <sheet name="Phosphate" sheetId="62" state="hidden" r:id="rId14"/>
    <sheet name="Phosphatequan" sheetId="66" state="hidden" r:id="rId15"/>
    <sheet name="Phosphat" sheetId="61" state="hidden" r:id="rId16"/>
    <sheet name="Indol" sheetId="60" state="hidden" r:id="rId17"/>
    <sheet name="Farbstoffe_qual" sheetId="59" state="hidden" r:id="rId18"/>
    <sheet name="Farbstoffe_quan" sheetId="57" state="hidden" r:id="rId19"/>
    <sheet name="Farbstoffe" sheetId="58" state="hidden" r:id="rId20"/>
  </sheets>
  <externalReferences>
    <externalReference r:id="rId21"/>
    <externalReference r:id="rId22"/>
    <externalReference r:id="rId23"/>
    <externalReference r:id="rId24"/>
    <externalReference r:id="rId25"/>
    <externalReference r:id="rId26"/>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 localSheetId="11">#REF!</definedName>
    <definedName name="Daten">#REF!</definedName>
    <definedName name="_xlnm.Print_Area" localSheetId="3">Datenübernahme!$A$1:$C$8</definedName>
    <definedName name="_xlnm.Print_Area" localSheetId="9">Ergebnisse!$A$1:$J$58</definedName>
    <definedName name="_xlnm.Print_Area" localSheetId="4">Signifikanz!$A$1:$C$10</definedName>
    <definedName name="Elemente">[1]Parameter2!$B$3:$B$18</definedName>
    <definedName name="MBlei" localSheetId="5">#REF!</definedName>
    <definedName name="MBlei" localSheetId="6">#REF!</definedName>
    <definedName name="MBlei" localSheetId="11">#REF!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6">Indol!$B$6:$B$10</definedName>
    <definedName name="Parameter2" localSheetId="7">#REF!</definedName>
    <definedName name="Parameter2" localSheetId="11">#REF!</definedName>
    <definedName name="Parameter2" localSheetId="15">#REF!</definedName>
    <definedName name="Parameter2" localSheetId="13">#REF!</definedName>
    <definedName name="Parameter2" localSheetId="14">#REF!</definedName>
    <definedName name="Parameter2" localSheetId="12">#REF!</definedName>
    <definedName name="Parameter2">#REF!</definedName>
    <definedName name="Parameter2alt" localSheetId="5">#REF!</definedName>
    <definedName name="Parameter2alt" localSheetId="6">#REF!</definedName>
    <definedName name="Parameter2alt" localSheetId="11">#REF!</definedName>
    <definedName name="Parameter2alt">#REF!</definedName>
    <definedName name="test" localSheetId="5">[2]Parameter2!$B$3:$B$18</definedName>
    <definedName name="test" localSheetId="2">[3]Parameter2!$B$3:$B$18</definedName>
    <definedName name="test" localSheetId="17">[2]Parameter2!$B$3:$B$18</definedName>
    <definedName name="test" localSheetId="16">Indol!$B$6:$B$15</definedName>
    <definedName name="test" localSheetId="7">[3]Parameter2!$B$3:$B$18</definedName>
    <definedName name="test" localSheetId="6">[4]Parameter2!$B$3:$B$18</definedName>
    <definedName name="test" localSheetId="15">[5]Parameter2!$B$3:$B$18</definedName>
    <definedName name="test" localSheetId="13">[1]Parameter2!$B$3:$B$18</definedName>
    <definedName name="test" localSheetId="14">[1]Parameter2!$B$3:$B$18</definedName>
    <definedName name="test" localSheetId="1">[1]Parameter2!$B$3:$B$18</definedName>
    <definedName name="test" localSheetId="12">[6]Parameter2!$B$3:$B$18</definedName>
    <definedName name="test">[1]Parameter2!$B$3:$B$18</definedName>
    <definedName name="test1" localSheetId="5">[6]Parameter2!$B$3:$B$18</definedName>
    <definedName name="test1" localSheetId="6">[6]Parameter2!$B$3:$B$18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5" l="1"/>
  <c r="D25" i="5"/>
  <c r="D24" i="5"/>
  <c r="D23" i="5"/>
  <c r="A15" i="5"/>
  <c r="A14" i="5"/>
  <c r="B11" i="17"/>
  <c r="B10" i="17"/>
  <c r="E5" i="5" l="1"/>
  <c r="E4" i="5"/>
  <c r="B30" i="17"/>
  <c r="C30" i="17"/>
  <c r="B14" i="17"/>
  <c r="C14" i="17"/>
  <c r="B15" i="17"/>
  <c r="C15" i="17"/>
  <c r="B16" i="17"/>
  <c r="C16" i="17"/>
  <c r="B17" i="17"/>
  <c r="C17" i="17"/>
  <c r="C18" i="17"/>
  <c r="C19" i="17"/>
  <c r="C20" i="17"/>
  <c r="C21" i="17"/>
  <c r="B22" i="17"/>
  <c r="C22" i="17"/>
  <c r="B23" i="17"/>
  <c r="C23" i="17"/>
  <c r="B24" i="17"/>
  <c r="C24" i="17"/>
  <c r="B25" i="17"/>
  <c r="C25" i="17"/>
  <c r="B26" i="17"/>
  <c r="C26" i="17"/>
  <c r="B27" i="17"/>
  <c r="C27" i="17"/>
  <c r="B28" i="17"/>
  <c r="C28" i="17"/>
  <c r="B29" i="17"/>
  <c r="C29" i="17"/>
  <c r="F35" i="5"/>
  <c r="F37" i="5"/>
  <c r="F36" i="5"/>
  <c r="K53" i="5" s="1"/>
  <c r="C1" i="66"/>
  <c r="L37" i="5" s="1"/>
  <c r="B1" i="17"/>
  <c r="B2" i="17"/>
  <c r="L36" i="5" l="1"/>
  <c r="A54" i="5" s="1"/>
  <c r="F39" i="5"/>
  <c r="K57" i="5" s="1"/>
  <c r="F32" i="5"/>
  <c r="F31" i="5"/>
  <c r="F38" i="5"/>
  <c r="F34" i="5"/>
  <c r="K51" i="5" s="1"/>
  <c r="F33" i="5"/>
  <c r="C1" i="64"/>
  <c r="L31" i="5" s="1"/>
  <c r="L32" i="5" l="1"/>
  <c r="L33" i="5"/>
  <c r="K55" i="5"/>
  <c r="K49" i="5"/>
  <c r="A50" i="5" s="1"/>
  <c r="C1" i="63"/>
  <c r="L39" i="5" s="1"/>
  <c r="A58" i="5" s="1"/>
  <c r="E35" i="5"/>
  <c r="D35" i="5"/>
  <c r="E34" i="5"/>
  <c r="D34" i="5"/>
  <c r="C1" i="62"/>
  <c r="C1" i="61"/>
  <c r="L38" i="5" s="1"/>
  <c r="G22" i="5"/>
  <c r="K43" i="5" s="1"/>
  <c r="F22" i="5"/>
  <c r="K41" i="5" s="1"/>
  <c r="C16" i="60"/>
  <c r="M22" i="5" s="1"/>
  <c r="C1" i="60"/>
  <c r="L22" i="5" s="1"/>
  <c r="F30" i="5"/>
  <c r="F29" i="5"/>
  <c r="F28" i="5"/>
  <c r="F27" i="5"/>
  <c r="F26" i="5"/>
  <c r="F25" i="5"/>
  <c r="F24" i="5"/>
  <c r="F23" i="5"/>
  <c r="K45" i="5" s="1"/>
  <c r="A30" i="5"/>
  <c r="B21" i="17" s="1"/>
  <c r="A29" i="5"/>
  <c r="B20" i="17" s="1"/>
  <c r="A28" i="5"/>
  <c r="B19" i="17" s="1"/>
  <c r="A27" i="5"/>
  <c r="C1" i="59"/>
  <c r="L23" i="5" s="1"/>
  <c r="C1" i="57"/>
  <c r="L28" i="5" s="1"/>
  <c r="B16" i="49"/>
  <c r="B17" i="49"/>
  <c r="B18" i="49"/>
  <c r="B19" i="49"/>
  <c r="H1" i="15"/>
  <c r="B4" i="17"/>
  <c r="D5" i="17"/>
  <c r="D8" i="17" s="1"/>
  <c r="B5" i="17" s="1"/>
  <c r="B6" i="17"/>
  <c r="B7" i="17"/>
  <c r="B13" i="17"/>
  <c r="C13" i="17"/>
  <c r="B18" i="17" l="1"/>
  <c r="A56" i="5"/>
  <c r="K47" i="5"/>
  <c r="L30" i="5"/>
  <c r="L27" i="5"/>
  <c r="L29" i="5"/>
  <c r="L35" i="5"/>
  <c r="L34" i="5"/>
  <c r="A52" i="5" s="1"/>
  <c r="L25" i="5"/>
  <c r="L26" i="5"/>
  <c r="L24" i="5"/>
  <c r="A42" i="5"/>
  <c r="A46" i="5"/>
  <c r="A44" i="5"/>
  <c r="A4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AB6C577-2FFF-46A0-9764-BA20AE5E1AC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66A6524C-E09C-4707-95FA-C7EC1FD746A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6B378347-5413-4EB6-882D-0D1C2DD5163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List>
</comments>
</file>

<file path=xl/sharedStrings.xml><?xml version="1.0" encoding="utf-8"?>
<sst xmlns="http://schemas.openxmlformats.org/spreadsheetml/2006/main" count="433" uniqueCount="309">
  <si>
    <t>Ergebnisdatenblatt</t>
  </si>
  <si>
    <t>Kunden-Nr.</t>
  </si>
  <si>
    <t>Postleitzahl</t>
  </si>
  <si>
    <t>ergebnisse@lvus.de</t>
  </si>
  <si>
    <t>Sonstiges</t>
  </si>
  <si>
    <t>Analysen-
gang 1</t>
  </si>
  <si>
    <t>Analysen-
gang 2</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</si>
  <si>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</si>
  <si>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</si>
  <si>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</si>
  <si>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</si>
  <si>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</si>
  <si>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</si>
  <si>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</si>
  <si>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</si>
  <si>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</si>
  <si>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</si>
  <si>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</si>
  <si>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</si>
  <si>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</si>
  <si>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</si>
  <si>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</si>
  <si>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</si>
  <si>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</si>
  <si>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</si>
  <si>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</si>
  <si>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Tabelle wurde bereits einmal gesendet, es handelt sich um eine Aktualisierung:</t>
  </si>
  <si>
    <t>Methode</t>
  </si>
  <si>
    <t>Bezeichnung des Analysenverfahrens</t>
  </si>
  <si>
    <t>Anzahl</t>
  </si>
  <si>
    <t>x</t>
  </si>
  <si>
    <t>Beispielhafter Wert [mg/kg]</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</si>
  <si>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</si>
  <si>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</si>
  <si>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</si>
  <si>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</si>
  <si>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</si>
  <si>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</si>
  <si>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</si>
  <si>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</si>
  <si>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</si>
  <si>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</si>
  <si>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</si>
  <si>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</si>
  <si>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</si>
  <si>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</si>
  <si>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</si>
  <si>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</si>
  <si>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</si>
  <si>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</si>
  <si>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</si>
  <si>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</si>
  <si>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</si>
  <si>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</si>
  <si>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</si>
  <si>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</si>
  <si>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</si>
  <si>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</si>
  <si>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</si>
  <si>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</si>
  <si>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</si>
  <si>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</si>
  <si>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</si>
  <si>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</si>
  <si>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</si>
  <si>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Sollte ein Inhaltsstoff nicht bestimmbar sein, so teilen Sie uns bitte den Wert Ihrer Bestimmungsgrenze mit vorangestelltem "&lt; “ mit.
In cases you will not detect a parameter, report your limit of quantification with "&lt; " in front of the value.</t>
  </si>
  <si>
    <t>Geben Sie Gehalte über 1 g/100 g mit den in Spalte 3 aufgeführten signifikanten Stellen an. Beispiele hierzu sind in "Hinweise1" enthalten.
Report results higher than 1 g/100 g with in column 3 shown significant numbers (there are some examples in sheet "hints1" .</t>
  </si>
  <si>
    <t>Parameter 8</t>
  </si>
  <si>
    <t>check of the e-Mail address</t>
  </si>
  <si>
    <t>result of the control</t>
  </si>
  <si>
    <t>ja / yes</t>
  </si>
  <si>
    <t>nein / no</t>
  </si>
  <si>
    <t>In einigen Fällen, z.B. bei Gehalten um 1 % oder 10 %, ist die Vorgabe gültiger Stellen schwierig: Die Ergebnisse „10,16 % und 9,9 8% sind vergleichbar, nicht aber „10,2 %“ und „9,98 %“. Die Angabe einer zusätzlichen gültigen Stelle bei Beispielwert 10,16 ist hier angebracht.</t>
  </si>
  <si>
    <t>mg/kg</t>
  </si>
  <si>
    <t>Parameter 9</t>
  </si>
  <si>
    <t>Parameter 10</t>
  </si>
  <si>
    <t>info@lvus.de; ergebnisse@lvus.de</t>
  </si>
  <si>
    <t>Beispiel für die Eingabe von 2 eMail-Adressen:
Example how to type in 2 different e-mail addresses:</t>
  </si>
  <si>
    <r>
      <rPr>
        <sz val="12"/>
        <rFont val="Times New Roman"/>
        <family val="1"/>
      </rPr>
      <t>Einhei</t>
    </r>
    <r>
      <rPr>
        <sz val="13"/>
        <rFont val="Times New Roman"/>
        <family val="1"/>
      </rPr>
      <t>t</t>
    </r>
  </si>
  <si>
    <t>Verfahren
Literatur</t>
  </si>
  <si>
    <t>X</t>
  </si>
  <si>
    <t>Parameter</t>
  </si>
  <si>
    <t>Farbstoffe</t>
  </si>
  <si>
    <t>Farbstoffe, qualitativ</t>
  </si>
  <si>
    <t>Isolierung und Anreicherung: Kartusche; HPTLC</t>
  </si>
  <si>
    <t>Extraktion mit DMSO, HPLC</t>
  </si>
  <si>
    <t>Isolierung und Anreicherung: Polyamid; Papierchromatographie</t>
  </si>
  <si>
    <t>Extraktion mit Acetonitril, HPLC</t>
  </si>
  <si>
    <t>Ggf. Zentrifugation/Filtration/Klärung (ohne Anreicherung); HPLC</t>
  </si>
  <si>
    <t>Ammoniakauszug, Reinigung über DEAe-Cellulose-Säule, HPLC</t>
  </si>
  <si>
    <t>Ammoniakauszug, Reinigung über DEAe-Cellulose-Säule, DC</t>
  </si>
  <si>
    <t>Isolierung und Anreicherung: C18-Kartusche; DC</t>
  </si>
  <si>
    <t>Isolierung und Anreicherung: C18-Kartusche; HPLC</t>
  </si>
  <si>
    <t>Isolierung und Anreicherung: Polyamidpulver; DC</t>
  </si>
  <si>
    <t>Isolierung und Anreicherung: Polyamidpulver; HPLC</t>
  </si>
  <si>
    <t>Isolierung und Anreicherung: Wollfadenmethode; Papierchromatographie</t>
  </si>
  <si>
    <t>Isolierung und Anreicherung: Wollfadenmethode; DC</t>
  </si>
  <si>
    <t>Isolierung und Anreicherung: Wollfadenmethode; HPLC</t>
  </si>
  <si>
    <t>§ 64 LFGB Nr. L 26.11.03-14, modifiziert</t>
  </si>
  <si>
    <t>§ 64 LFGB Nr. L 26.11.03-14</t>
  </si>
  <si>
    <t>künstliche Farbstoffe, quantitativ</t>
  </si>
  <si>
    <t>Farbstoff nicht quantifiziert</t>
  </si>
  <si>
    <t>E 142 (Brilantsäuregrün)</t>
  </si>
  <si>
    <t>E 141 (Chlorophillin)</t>
  </si>
  <si>
    <t>E 140 (Chlorophylle)</t>
  </si>
  <si>
    <t>E 133 (Brillantblau FCF)</t>
  </si>
  <si>
    <t>E 132 (Indigotin)</t>
  </si>
  <si>
    <t>E 131 (Patentblau V)</t>
  </si>
  <si>
    <t>E 129 (Allurarot AC)</t>
  </si>
  <si>
    <t>E 128 (Rot 2G)</t>
  </si>
  <si>
    <t>E 127 (Erythrosin)</t>
  </si>
  <si>
    <t>E 124 (Ponceau 4 R)</t>
  </si>
  <si>
    <t>E 123 (Amaranth)</t>
  </si>
  <si>
    <t>E 122 (Azorobin)</t>
  </si>
  <si>
    <t>E 120 (Karmin)</t>
  </si>
  <si>
    <t>E 110 (Gelborange S)</t>
  </si>
  <si>
    <t>E 104 (Chinolingelb)</t>
  </si>
  <si>
    <t>E 102 (Tartrazin)</t>
  </si>
  <si>
    <t>Bezeichnung des Farbstoffes</t>
  </si>
  <si>
    <t>lfd. Nr.</t>
  </si>
  <si>
    <t>E 107 (Gelb 2G)</t>
  </si>
  <si>
    <t>E 105 (Fast Yellow AB)</t>
  </si>
  <si>
    <t>Farbstoffe nicht untersucht</t>
  </si>
  <si>
    <t>kein weiterer Farbstoff identifiziert</t>
  </si>
  <si>
    <t>Nachgewiesener Farbstoff</t>
  </si>
  <si>
    <t>Parameter 11</t>
  </si>
  <si>
    <t>Parameter 12</t>
  </si>
  <si>
    <t>Parameter 13</t>
  </si>
  <si>
    <t>Parameter 14</t>
  </si>
  <si>
    <t>Parameter 15</t>
  </si>
  <si>
    <t>Farbstoffe, quantitativ</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</si>
  <si>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</si>
  <si>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</si>
  <si>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</si>
  <si>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</si>
  <si>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</si>
  <si>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</si>
  <si>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</si>
  <si>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HPLC-Verfahren (UV- oder DAD-Detektion) nach Extraktion mit Methanol/Wasser</t>
  </si>
  <si>
    <t xml:space="preserve">Zeitschrift für Lebensmittel-Untersuchung und -Forschung 10/1986; 183(5):331-334. </t>
  </si>
  <si>
    <t>Zeitschrift für Lebensmittel-Untersuchung und -Forschung 08/1991</t>
  </si>
  <si>
    <t>§ 64 LFGB Nr. L 12.01-2</t>
  </si>
  <si>
    <t>§ 64 LFGB Nr. L 12.01-2, modifiziert</t>
  </si>
  <si>
    <t>Extraktion mit Acetonitril/Wasser (75+25, v+v) mit internem Standard 2-Methylindol</t>
  </si>
  <si>
    <t>Bitte auswählen / Please select</t>
  </si>
  <si>
    <t>Messprinzip</t>
  </si>
  <si>
    <t>HPLC mit UV- oder DAD-Detektion</t>
  </si>
  <si>
    <t>HPLC mit Fluoreszenz-Detektion</t>
  </si>
  <si>
    <t>HPLC mit MS-Detektion</t>
  </si>
  <si>
    <t>HPLC mit MS/MS-Detektion</t>
  </si>
  <si>
    <t>GC-MS</t>
  </si>
  <si>
    <t>GC-MS/MS</t>
  </si>
  <si>
    <t>Indol</t>
  </si>
  <si>
    <t>µg/kg</t>
  </si>
  <si>
    <t>Indol, Aufarbeitung</t>
  </si>
  <si>
    <t>Indol, Detektion</t>
  </si>
  <si>
    <t>Detktion</t>
  </si>
  <si>
    <t>02c</t>
  </si>
  <si>
    <t>Krebstiere</t>
  </si>
  <si>
    <t>Extraktion mit Harnstoff Lösung; HPLC UV-Detektion</t>
  </si>
  <si>
    <t>Extraktion mit Methanol / Wasser, HPLC</t>
  </si>
  <si>
    <t xml:space="preserve">Methylparaben </t>
  </si>
  <si>
    <t xml:space="preserve">Ethylparaben </t>
  </si>
  <si>
    <t xml:space="preserve">Propylparaben </t>
  </si>
  <si>
    <t>ohne</t>
  </si>
  <si>
    <t>entfällt</t>
  </si>
  <si>
    <t>g/100 g</t>
  </si>
  <si>
    <t>Gesamtphosphat</t>
  </si>
  <si>
    <t>§ 64 LFGB Nr. L 06.00-9 (08.00-9): 2008-06</t>
  </si>
  <si>
    <t>§ 64 LFGB Nr. L 06.00-9 (08.00-9): 2008-06, modifiziert</t>
  </si>
  <si>
    <t>§ 64 LFGB Nr. L 06.00-15: 1982-11</t>
  </si>
  <si>
    <t>§ 64 LFGB Nr. L 06.00-15: 1982-11, modifiziert</t>
  </si>
  <si>
    <t>Aus der Asche, ICP-Messung (OES und MS)</t>
  </si>
  <si>
    <t>Nassaufschluss, ICP-Messung (OES und MS)</t>
  </si>
  <si>
    <t>Nassaufschluss, photometrisch mit Ammoniummolybdat/ -vanadat</t>
  </si>
  <si>
    <t>Mikrowellendruckaufschluss, ICP-Messung (OES und MS)</t>
  </si>
  <si>
    <t>Druckaufschluss mit Salpetersäure, ICP-Messung (OES oder MS)</t>
  </si>
  <si>
    <t>vereinfachte Methode nach Arneth und Herold</t>
  </si>
  <si>
    <t>VDLUFA VI 7.2.1.</t>
  </si>
  <si>
    <t>Druckaufschluss mit HNO3, ICP-Messung (OES oder MS)</t>
  </si>
  <si>
    <t>VDLUFA III 2.2.2.6</t>
  </si>
  <si>
    <t>Nassaufschluss, photometrisch mit Ammoniummolybdat</t>
  </si>
  <si>
    <t>CFA, aus Asche, Reaktion mit Molybdat/Vanadat</t>
  </si>
  <si>
    <t>Richtlinie 77/535/EWG der EU-Kommission vom 22.06.1977 (Amtsblatt L 213, (1977))</t>
  </si>
  <si>
    <t>Schweizerisches Lebensmittelbuch</t>
  </si>
  <si>
    <t>SLMB Methode Nr. 320.1</t>
  </si>
  <si>
    <t>§ 64 LFGB Nr. L 00.00-144</t>
  </si>
  <si>
    <t>§ 64 LFGB Nr. L 00.00-144, modifiziert</t>
  </si>
  <si>
    <t>NIR</t>
  </si>
  <si>
    <t>Parameter 2</t>
  </si>
  <si>
    <t>Parameter 3</t>
  </si>
  <si>
    <t>Parameter 4</t>
  </si>
  <si>
    <t>Parameter 5</t>
  </si>
  <si>
    <t>Parameter 6</t>
  </si>
  <si>
    <t>Parameter 7</t>
  </si>
  <si>
    <t>Diphosphat (qualitativ)</t>
  </si>
  <si>
    <t>§ 64 LFGB Nr. L 06.00-15 (1982-11), 07.00-20 (1982-11), 08.00-22 (1982-11)</t>
  </si>
  <si>
    <t>§ 64 LFGB Nr. L 06.00-15 (1982-11), 07.00-20 (1982-11), 08.00-22 (1982-11), modifiziert</t>
  </si>
  <si>
    <t>Ionenchromatographie mit Leitfähigkeitsdedektion</t>
  </si>
  <si>
    <t>ISO-Norm 5553</t>
  </si>
  <si>
    <t>Di-1</t>
  </si>
  <si>
    <t>Di-2</t>
  </si>
  <si>
    <t>Tri-1</t>
  </si>
  <si>
    <t>Tri-2</t>
  </si>
  <si>
    <t>Ergebnis</t>
  </si>
  <si>
    <t>positiv</t>
  </si>
  <si>
    <t>negativ</t>
  </si>
  <si>
    <t>unsicher</t>
  </si>
  <si>
    <t>Modifikation</t>
  </si>
  <si>
    <t>Enzymatisch nach r-biopharm / Roche Nr. 10 725 854 035</t>
  </si>
  <si>
    <t>Enzym.</t>
  </si>
  <si>
    <t>Verfahren nach Reith-Willems</t>
  </si>
  <si>
    <t>Dest./Komplex.</t>
  </si>
  <si>
    <t>§ 64 LFGB Nr. L 00.00-46/1 (DIN EN 1988, Teil 1 - Monier-Willems)</t>
  </si>
  <si>
    <t>§ 64 LFGB Nr. L 00.00-46/1 (DIN EN 1988, Teil 1 - Monier-Willems), modifiziert</t>
  </si>
  <si>
    <t>§ 64 LFGB Nr. L 00.00-46/2 (DIN EN 1988, Teil 2 - enzymatisch)</t>
  </si>
  <si>
    <t>§ 64 LFGB Nr. L 00.00-46/2 (DIN EN 1988, Teil 2 - enzymatisch), modifiziert</t>
  </si>
  <si>
    <t>Methode nach Zonneveld-Meyer</t>
  </si>
  <si>
    <t>Dest.</t>
  </si>
  <si>
    <t>Wasserdampfdestillation mit anschließender Titration</t>
  </si>
  <si>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</si>
  <si>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t>Dest./Ox./Titr. (NaOH)</t>
  </si>
  <si>
    <t>Ionenchromatographisch nach wäßriger Extraktion</t>
  </si>
  <si>
    <t>IC</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</si>
  <si>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HPLC-CD</t>
    </r>
  </si>
  <si>
    <t>Dest./Oxid./LC</t>
  </si>
  <si>
    <t>§ 64 LFGB Nr. L 52.04-3, anschließend komplexometrisch nach Reith-Willems</t>
  </si>
  <si>
    <t>Dest./Titr. (Komplex)</t>
  </si>
  <si>
    <t>IFU 7 (1968)</t>
  </si>
  <si>
    <t>?</t>
  </si>
  <si>
    <t>Jodometrische Titration nach Wasserdampfdestillation</t>
  </si>
  <si>
    <t>Dest./Iodometrie</t>
  </si>
  <si>
    <t>Enzymatisch mittels Thermo Fisher Gallery</t>
  </si>
  <si>
    <r>
      <t>Schweizerisches Lebensmittelbuch Methode 937.1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 Essigsäure in Abzug bringen)</t>
    </r>
  </si>
  <si>
    <t>Dest./Oxid./Titr. (NaOH)</t>
  </si>
  <si>
    <t>Ionenchromatographisch nach Wasserdampfdestillation</t>
  </si>
  <si>
    <t>Dest./IC</t>
  </si>
  <si>
    <t>nach Rebelein</t>
  </si>
  <si>
    <t>Iodid/Iodat-Methode</t>
  </si>
  <si>
    <t>§ 64 LFGB Nr. L 52.04-3 modifiziert (Sulfat ionenchromatographisch bestimmt)</t>
  </si>
  <si>
    <t>Dest./Oxid./IC</t>
  </si>
  <si>
    <t>Dest./Ox./Komplex.</t>
  </si>
  <si>
    <t>photometrische Bestimmung nach Umsetzung mit Thiobenzoesäure</t>
  </si>
  <si>
    <t>Photmetr. Nach Derivatisierung</t>
  </si>
  <si>
    <t>Destillation; Messung mittels ICP-OES</t>
  </si>
  <si>
    <t>Dest./ICP-OES</t>
  </si>
  <si>
    <t>SO2</t>
  </si>
  <si>
    <t>Phosphate</t>
  </si>
  <si>
    <t>Parabene</t>
  </si>
  <si>
    <t>Gesamtphosphor</t>
  </si>
  <si>
    <t>Schwefeldioxid</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</si>
  <si>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</si>
  <si>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</si>
  <si>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</si>
  <si>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</si>
  <si>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</si>
  <si>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</si>
  <si>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</si>
  <si>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</si>
  <si>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</si>
  <si>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</si>
  <si>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</si>
  <si>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</si>
  <si>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Farbstoff 1</t>
  </si>
  <si>
    <t>Farbstoff 2</t>
  </si>
  <si>
    <t>Farbstoff 3</t>
  </si>
  <si>
    <t>Farbstoff 4</t>
  </si>
  <si>
    <t>Hausmethode mit HPLC-DAD</t>
  </si>
  <si>
    <t>künstlicher Verdau, SPE (Chromabond HR-X), HPLC</t>
  </si>
  <si>
    <t>Extraktion mit Ammoniumacetatlösung</t>
  </si>
  <si>
    <t>Extraktion mit Wasser / Methanol anschließend Messung mit HPLC-UV</t>
  </si>
  <si>
    <t xml:space="preserve">§ 64 LFGB Nr. L 00.00-9, modifiziert </t>
  </si>
  <si>
    <t>§ 64 LFGB Nr. L 00.00-9</t>
  </si>
  <si>
    <t>Papierchromatographie</t>
  </si>
  <si>
    <t>Dünnschichtchromatographie</t>
  </si>
  <si>
    <t>Fremdphosphate, qualitativ</t>
  </si>
  <si>
    <t>Fremdphosphate, quantitativ</t>
  </si>
  <si>
    <t>Parameter 16</t>
  </si>
  <si>
    <t>Parameter 17</t>
  </si>
  <si>
    <t>Parameter 18</t>
  </si>
  <si>
    <r>
      <t>Diphosphat, berechnet als P</t>
    </r>
    <r>
      <rPr>
        <vertAlign val="subscript"/>
        <sz val="12"/>
        <rFont val="Times New Roman"/>
        <family val="1"/>
      </rPr>
      <t>2</t>
    </r>
    <r>
      <rPr>
        <sz val="12"/>
        <rFont val="Times New Roman"/>
        <family val="1"/>
      </rPr>
      <t>O</t>
    </r>
    <r>
      <rPr>
        <vertAlign val="subscript"/>
        <sz val="12"/>
        <rFont val="Times New Roman"/>
        <family val="1"/>
      </rPr>
      <t>5</t>
    </r>
  </si>
  <si>
    <r>
      <t>Gesamtphophor, berechnet als P</t>
    </r>
    <r>
      <rPr>
        <vertAlign val="subscript"/>
        <sz val="12"/>
        <rFont val="Times New Roman"/>
        <family val="1"/>
      </rPr>
      <t>2</t>
    </r>
    <r>
      <rPr>
        <sz val="12"/>
        <rFont val="Times New Roman"/>
        <family val="1"/>
      </rPr>
      <t>O</t>
    </r>
    <r>
      <rPr>
        <vertAlign val="subscript"/>
        <sz val="12"/>
        <rFont val="Times New Roman"/>
        <family val="1"/>
      </rPr>
      <t>5</t>
    </r>
  </si>
  <si>
    <r>
      <t>Schwefeldioxid, berechnet als SO</t>
    </r>
    <r>
      <rPr>
        <vertAlign val="subscript"/>
        <sz val="12"/>
        <rFont val="Times New Roman"/>
        <family val="1"/>
      </rPr>
      <t>2</t>
    </r>
  </si>
  <si>
    <t>4-Amino-Karminsäure (aus E 120)</t>
  </si>
  <si>
    <t>Polyphosphat (qualitativ)</t>
  </si>
  <si>
    <r>
      <t>Polyphosphat, berechnet als P</t>
    </r>
    <r>
      <rPr>
        <vertAlign val="subscript"/>
        <sz val="12"/>
        <rFont val="Times New Roman"/>
        <family val="1"/>
      </rPr>
      <t>2</t>
    </r>
    <r>
      <rPr>
        <sz val="12"/>
        <rFont val="Times New Roman"/>
        <family val="1"/>
      </rPr>
      <t>O</t>
    </r>
    <r>
      <rPr>
        <vertAlign val="subscript"/>
        <sz val="12"/>
        <rFont val="Times New Roman"/>
        <family val="1"/>
      </rPr>
      <t>5</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</si>
  <si>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</si>
  <si>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</si>
  <si>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</si>
  <si>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</si>
  <si>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</si>
  <si>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</si>
  <si>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</si>
  <si>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</si>
  <si>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</si>
  <si>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</si>
  <si>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</si>
  <si>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</si>
  <si>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</si>
  <si>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</si>
  <si>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Enzymatisch nach r-biopharm Enzytec E8600</t>
  </si>
  <si>
    <t>Extraktion mit Acetonitril</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</si>
  <si>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</si>
  <si>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</si>
  <si>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</si>
  <si>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</si>
  <si>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</si>
  <si>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 64 LFGB Nr. L 52.04-3: Stand 12-1990, modifiziert</t>
  </si>
  <si>
    <t>§ 64 LFGB Nr. L 52.04-3: Stand 12-1990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</si>
</sst>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5" x14ac:knownFonts="1">
    <font>
      <sz val="11"/>
      <name val="Times New Roman"/>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u/>
      <sz val="11"/>
      <color indexed="12"/>
      <name val="Times New Roman"/>
      <family val="1"/>
    </font>
    <font>
      <sz val="11"/>
      <color indexed="9"/>
      <name val="Times New Roman"/>
      <family val="1"/>
    </font>
    <font>
      <b/>
      <sz val="16"/>
      <color indexed="9"/>
      <name val="Times New Roman"/>
      <family val="1"/>
    </font>
    <font>
      <sz val="12"/>
      <color indexed="22"/>
      <name val="Times New Roman"/>
      <family val="1"/>
    </font>
    <font>
      <sz val="10"/>
      <name val="Arial"/>
      <family val="2"/>
    </font>
    <font>
      <vertAlign val="subscript"/>
      <sz val="10"/>
      <name val="Times New Roman"/>
      <family val="1"/>
    </font>
    <font>
      <sz val="11"/>
      <color indexed="8"/>
      <name val="Calibri"/>
      <family val="2"/>
    </font>
    <font>
      <sz val="11"/>
      <color indexed="9"/>
      <name val="Calibri"/>
      <family val="2"/>
    </font>
    <font>
      <vertAlign val="subscript"/>
      <sz val="12"/>
      <name val="Times New Roman"/>
      <family val="1"/>
    </font>
    <font>
      <b/>
      <sz val="11"/>
      <color rgb="FFFF0000"/>
      <name val="Times New Roman"/>
      <family val="1"/>
    </font>
    <font>
      <u/>
      <sz val="11"/>
      <color theme="10"/>
      <name val="Times New Roman"/>
      <family val="1"/>
    </font>
    <font>
      <i/>
      <sz val="11"/>
      <color theme="0" tint="-0.499984740745262"/>
      <name val="Times New Roman"/>
      <family val="1"/>
    </font>
  </fonts>
  <fills count="1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rgb="FFDCE6F1"/>
        <bgColor indexed="64"/>
      </patternFill>
    </fill>
  </fills>
  <borders count="10">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17"/>
      </top>
      <bottom/>
      <diagonal/>
    </border>
  </borders>
  <cellStyleXfs count="27">
    <xf numFmtId="0" fontId="0" fillId="0" borderId="0"/>
    <xf numFmtId="0" fontId="23" fillId="0" borderId="0" applyNumberFormat="0" applyFill="0" applyBorder="0" applyAlignment="0" applyProtection="0">
      <alignment vertical="top"/>
      <protection locked="0"/>
    </xf>
    <xf numFmtId="0" fontId="4" fillId="0" borderId="0"/>
    <xf numFmtId="0" fontId="4" fillId="0" borderId="0"/>
    <xf numFmtId="0" fontId="27" fillId="0" borderId="0"/>
    <xf numFmtId="0" fontId="27" fillId="0" borderId="0"/>
    <xf numFmtId="0" fontId="4" fillId="0" borderId="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3" fillId="0" borderId="0" applyNumberFormat="0" applyFill="0" applyBorder="0" applyAlignment="0" applyProtection="0"/>
    <xf numFmtId="0" fontId="23" fillId="0" borderId="0" applyNumberFormat="0" applyFill="0" applyBorder="0" applyAlignment="0" applyProtection="0">
      <alignment vertical="top"/>
      <protection locked="0"/>
    </xf>
  </cellStyleXfs>
  <cellXfs count="158">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1" fillId="0" borderId="0" xfId="0" applyFont="1" applyProtection="1">
      <protection hidden="1"/>
    </xf>
    <xf numFmtId="0" fontId="2"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Protection="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4" fillId="0" borderId="0" xfId="0" applyFont="1" applyAlignment="1" applyProtection="1">
      <alignment horizontal="left" vertical="top" wrapText="1"/>
      <protection hidden="1"/>
    </xf>
    <xf numFmtId="0" fontId="4" fillId="0" borderId="0" xfId="0" applyFont="1" applyProtection="1">
      <protection locked="0" hidden="1"/>
    </xf>
    <xf numFmtId="14" fontId="0" fillId="2" borderId="0" xfId="0" applyNumberFormat="1" applyFill="1" applyAlignment="1">
      <alignment horizontal="center"/>
    </xf>
    <xf numFmtId="0" fontId="22" fillId="0" borderId="0" xfId="0" applyFont="1" applyAlignment="1" applyProtection="1">
      <alignment horizontal="center" vertical="center"/>
      <protection hidden="1"/>
    </xf>
    <xf numFmtId="0" fontId="10" fillId="0" borderId="0" xfId="0" applyFont="1" applyProtection="1">
      <protection hidden="1"/>
    </xf>
    <xf numFmtId="0" fontId="16" fillId="0" borderId="0" xfId="0" applyFont="1" applyAlignment="1" applyProtection="1">
      <alignment horizontal="center" vertical="center"/>
      <protection hidden="1"/>
    </xf>
    <xf numFmtId="0" fontId="18" fillId="4" borderId="0" xfId="0" applyFont="1" applyFill="1" applyProtection="1">
      <protection locked="0" hidden="1"/>
    </xf>
    <xf numFmtId="0" fontId="4" fillId="0" borderId="0" xfId="0" applyFont="1" applyAlignment="1" applyProtection="1">
      <alignment horizontal="left"/>
      <protection hidden="1"/>
    </xf>
    <xf numFmtId="0" fontId="16" fillId="0" borderId="0" xfId="0" applyFont="1" applyProtection="1">
      <protection hidden="1"/>
    </xf>
    <xf numFmtId="0" fontId="4" fillId="0" borderId="0" xfId="0" applyFont="1"/>
    <xf numFmtId="0" fontId="19" fillId="0" borderId="0" xfId="0" applyFont="1" applyAlignment="1" applyProtection="1">
      <alignment vertical="center"/>
      <protection hidden="1"/>
    </xf>
    <xf numFmtId="0" fontId="6" fillId="3" borderId="0" xfId="0" applyFont="1" applyFill="1" applyProtection="1">
      <protection hidden="1"/>
    </xf>
    <xf numFmtId="0" fontId="4" fillId="0" borderId="0" xfId="2"/>
    <xf numFmtId="2" fontId="19" fillId="4" borderId="2" xfId="2" applyNumberFormat="1" applyFont="1" applyFill="1" applyBorder="1" applyAlignment="1">
      <alignment horizontal="center" vertical="top" wrapText="1"/>
    </xf>
    <xf numFmtId="0" fontId="3" fillId="4" borderId="2" xfId="2" applyFont="1" applyFill="1" applyBorder="1" applyAlignment="1">
      <alignment horizontal="center" vertical="top" wrapText="1"/>
    </xf>
    <xf numFmtId="0" fontId="4" fillId="3" borderId="2" xfId="2" applyFill="1" applyBorder="1" applyAlignment="1">
      <alignment horizontal="left" vertical="top" wrapText="1"/>
    </xf>
    <xf numFmtId="0" fontId="17" fillId="0" borderId="0" xfId="2" applyFont="1"/>
    <xf numFmtId="0" fontId="4" fillId="4" borderId="0" xfId="2" applyFill="1"/>
    <xf numFmtId="0" fontId="4" fillId="0" borderId="0" xfId="2" applyAlignment="1">
      <alignment vertical="center"/>
    </xf>
    <xf numFmtId="0" fontId="10" fillId="0" borderId="0" xfId="2" applyFont="1" applyAlignment="1">
      <alignment vertical="center"/>
    </xf>
    <xf numFmtId="0" fontId="21" fillId="0" borderId="0" xfId="2" applyFont="1" applyAlignment="1">
      <alignment horizontal="left" vertical="center"/>
    </xf>
    <xf numFmtId="0" fontId="21" fillId="0" borderId="0" xfId="2" applyFont="1" applyAlignment="1">
      <alignment horizontal="left" vertical="center" wrapText="1"/>
    </xf>
    <xf numFmtId="49" fontId="4" fillId="2" borderId="0" xfId="2" applyNumberFormat="1" applyFill="1" applyAlignment="1" applyProtection="1">
      <alignment vertical="center"/>
      <protection locked="0"/>
    </xf>
    <xf numFmtId="0" fontId="17" fillId="0" borderId="0" xfId="2" applyFont="1" applyAlignment="1">
      <alignment vertical="center"/>
    </xf>
    <xf numFmtId="0" fontId="7" fillId="0" borderId="0" xfId="2" applyFont="1" applyAlignment="1">
      <alignment vertical="center"/>
    </xf>
    <xf numFmtId="0" fontId="4" fillId="0" borderId="0" xfId="2" applyProtection="1">
      <protection hidden="1"/>
    </xf>
    <xf numFmtId="0" fontId="3" fillId="0" borderId="0" xfId="2" applyFont="1" applyAlignment="1" applyProtection="1">
      <alignment horizontal="left"/>
      <protection hidden="1"/>
    </xf>
    <xf numFmtId="0" fontId="3" fillId="0" borderId="0" xfId="2" applyFont="1" applyProtection="1">
      <protection hidden="1"/>
    </xf>
    <xf numFmtId="0" fontId="3" fillId="0" borderId="0" xfId="2" applyFont="1" applyAlignment="1" applyProtection="1">
      <alignment horizontal="left" vertical="top" wrapText="1"/>
      <protection hidden="1"/>
    </xf>
    <xf numFmtId="0" fontId="4" fillId="0" borderId="3" xfId="2" applyBorder="1" applyAlignment="1">
      <alignment vertical="top" wrapText="1"/>
    </xf>
    <xf numFmtId="0" fontId="22" fillId="0" borderId="4" xfId="0" applyFont="1" applyBorder="1" applyAlignment="1" applyProtection="1">
      <alignment vertical="top"/>
      <protection hidden="1"/>
    </xf>
    <xf numFmtId="0" fontId="3" fillId="0" borderId="4" xfId="0" applyFont="1" applyBorder="1" applyAlignment="1" applyProtection="1">
      <alignment vertical="top" wrapText="1"/>
      <protection hidden="1"/>
    </xf>
    <xf numFmtId="0" fontId="24" fillId="0" borderId="0" xfId="0" applyFont="1" applyProtection="1">
      <protection hidden="1"/>
    </xf>
    <xf numFmtId="0" fontId="25" fillId="0" borderId="0" xfId="0" applyFont="1" applyProtection="1">
      <protection hidden="1"/>
    </xf>
    <xf numFmtId="0" fontId="3" fillId="0" borderId="5" xfId="0" applyFont="1" applyBorder="1" applyAlignment="1" applyProtection="1">
      <alignment vertical="top" wrapText="1"/>
      <protection hidden="1"/>
    </xf>
    <xf numFmtId="0" fontId="1" fillId="0" borderId="6" xfId="0" applyFont="1" applyBorder="1" applyAlignment="1">
      <alignment vertical="top" wrapText="1"/>
    </xf>
    <xf numFmtId="0" fontId="3" fillId="0" borderId="1" xfId="2" applyFont="1" applyBorder="1" applyAlignment="1" applyProtection="1">
      <alignment horizontal="justify" vertical="top" wrapText="1"/>
      <protection hidden="1"/>
    </xf>
    <xf numFmtId="0" fontId="3" fillId="0" borderId="0" xfId="2" applyFont="1" applyProtection="1">
      <protection locked="0" hidden="1"/>
    </xf>
    <xf numFmtId="0" fontId="15" fillId="0" borderId="0" xfId="2" applyFont="1" applyAlignment="1" applyProtection="1">
      <alignment wrapText="1"/>
      <protection hidden="1"/>
    </xf>
    <xf numFmtId="0" fontId="15" fillId="0" borderId="0" xfId="2" applyFont="1" applyAlignment="1" applyProtection="1">
      <alignment horizontal="justify" vertical="top" wrapText="1"/>
      <protection hidden="1"/>
    </xf>
    <xf numFmtId="0" fontId="4" fillId="0" borderId="0" xfId="2" applyAlignment="1" applyProtection="1">
      <alignment horizontal="left" vertical="top" wrapText="1"/>
      <protection hidden="1"/>
    </xf>
    <xf numFmtId="0" fontId="4" fillId="0" borderId="0" xfId="2" applyAlignment="1" applyProtection="1">
      <alignment horizontal="justify" vertical="top" wrapText="1"/>
      <protection hidden="1"/>
    </xf>
    <xf numFmtId="0" fontId="4" fillId="0" borderId="0" xfId="2" applyProtection="1">
      <protection locked="0" hidden="1"/>
    </xf>
    <xf numFmtId="0" fontId="3" fillId="0" borderId="0" xfId="2" applyFont="1" applyAlignment="1" applyProtection="1">
      <alignment horizontal="justify" vertical="top" wrapText="1"/>
      <protection hidden="1"/>
    </xf>
    <xf numFmtId="0" fontId="3" fillId="0" borderId="0" xfId="2" applyFont="1" applyAlignment="1" applyProtection="1">
      <alignment horizontal="left"/>
      <protection locked="0" hidden="1"/>
    </xf>
    <xf numFmtId="0" fontId="26" fillId="0" borderId="0" xfId="0" applyFont="1" applyAlignment="1" applyProtection="1">
      <alignment horizontal="center" vertical="center"/>
      <protection hidden="1"/>
    </xf>
    <xf numFmtId="0" fontId="4" fillId="0" borderId="7" xfId="0" applyFont="1" applyBorder="1" applyAlignment="1" applyProtection="1">
      <alignment vertical="top" wrapText="1"/>
      <protection hidden="1"/>
    </xf>
    <xf numFmtId="0" fontId="15" fillId="0" borderId="0" xfId="0" applyFont="1" applyAlignment="1">
      <alignment horizontal="left" vertical="top" wrapText="1"/>
    </xf>
    <xf numFmtId="49" fontId="22" fillId="2" borderId="0" xfId="0" applyNumberFormat="1" applyFont="1" applyFill="1" applyAlignment="1" applyProtection="1">
      <alignment vertical="center"/>
      <protection locked="0"/>
    </xf>
    <xf numFmtId="0" fontId="22" fillId="2" borderId="0" xfId="0" applyFont="1" applyFill="1" applyAlignment="1" applyProtection="1">
      <alignment vertical="center"/>
      <protection locked="0"/>
    </xf>
    <xf numFmtId="49" fontId="3" fillId="2" borderId="0" xfId="0" applyNumberFormat="1" applyFont="1" applyFill="1" applyProtection="1">
      <protection locked="0"/>
    </xf>
    <xf numFmtId="0" fontId="4" fillId="2" borderId="0" xfId="0" applyFont="1" applyFill="1" applyAlignment="1">
      <alignment horizontal="center"/>
    </xf>
    <xf numFmtId="0" fontId="15" fillId="0" borderId="0" xfId="2" applyFont="1"/>
    <xf numFmtId="0" fontId="15" fillId="0" borderId="0" xfId="2" applyFont="1" applyProtection="1">
      <protection locked="0"/>
    </xf>
    <xf numFmtId="0" fontId="15" fillId="0" borderId="0" xfId="2" applyFont="1" applyAlignment="1" applyProtection="1">
      <alignment horizontal="left"/>
      <protection hidden="1"/>
    </xf>
    <xf numFmtId="0" fontId="15" fillId="0" borderId="1" xfId="2" applyFont="1" applyBorder="1" applyAlignment="1">
      <alignment horizontal="justify" vertical="top" wrapText="1"/>
    </xf>
    <xf numFmtId="0" fontId="15" fillId="0" borderId="0" xfId="2" applyFont="1" applyAlignment="1">
      <alignment horizontal="justify" vertical="top" wrapText="1"/>
    </xf>
    <xf numFmtId="0" fontId="15" fillId="0" borderId="0" xfId="2" applyFont="1" applyAlignment="1">
      <alignment wrapText="1"/>
    </xf>
    <xf numFmtId="0" fontId="15" fillId="0" borderId="0" xfId="2" applyFont="1" applyAlignment="1">
      <alignment horizontal="left" wrapText="1"/>
    </xf>
    <xf numFmtId="0" fontId="4" fillId="0" borderId="9" xfId="2" applyBorder="1" applyAlignment="1" applyProtection="1">
      <alignment wrapText="1"/>
      <protection hidden="1"/>
    </xf>
    <xf numFmtId="0" fontId="4" fillId="0" borderId="3" xfId="2" applyBorder="1" applyAlignment="1" applyProtection="1">
      <alignment vertical="top" wrapText="1"/>
      <protection hidden="1"/>
    </xf>
    <xf numFmtId="0" fontId="3" fillId="0" borderId="1" xfId="2" applyFont="1" applyBorder="1" applyAlignment="1" applyProtection="1">
      <alignment horizontal="left" vertical="top" wrapText="1"/>
      <protection hidden="1"/>
    </xf>
    <xf numFmtId="0" fontId="15" fillId="0" borderId="0" xfId="2" applyFont="1" applyAlignment="1">
      <alignment horizontal="left" vertical="top" wrapText="1"/>
    </xf>
    <xf numFmtId="0" fontId="4" fillId="0" borderId="0" xfId="4" applyFont="1"/>
    <xf numFmtId="0" fontId="3" fillId="0" borderId="0" xfId="2" applyFont="1" applyAlignment="1" applyProtection="1">
      <alignment horizontal="left" wrapText="1"/>
      <protection hidden="1"/>
    </xf>
    <xf numFmtId="164" fontId="4" fillId="0" borderId="0" xfId="4" applyNumberFormat="1" applyFont="1"/>
    <xf numFmtId="0" fontId="4" fillId="0" borderId="0" xfId="5" applyFont="1"/>
    <xf numFmtId="0" fontId="4" fillId="0" borderId="0" xfId="2" applyAlignment="1" applyProtection="1">
      <alignment wrapText="1"/>
      <protection hidden="1"/>
    </xf>
    <xf numFmtId="0" fontId="0" fillId="2" borderId="0" xfId="0" applyFill="1" applyAlignment="1">
      <alignment horizontal="left"/>
    </xf>
    <xf numFmtId="0" fontId="4" fillId="4" borderId="0" xfId="6" applyFill="1"/>
    <xf numFmtId="0" fontId="3" fillId="0" borderId="0" xfId="0" applyFont="1" applyAlignment="1" applyProtection="1">
      <alignment vertical="center" wrapText="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protection hidden="1"/>
    </xf>
    <xf numFmtId="0" fontId="3" fillId="0" borderId="0" xfId="0" applyFont="1" applyAlignment="1">
      <alignment vertical="center" wrapText="1"/>
    </xf>
    <xf numFmtId="0" fontId="3" fillId="0" borderId="0" xfId="0" applyFont="1" applyAlignment="1" applyProtection="1">
      <alignment vertical="center" wrapText="1"/>
      <protection locked="0" hidden="1"/>
    </xf>
    <xf numFmtId="0" fontId="3" fillId="3" borderId="0" xfId="0" applyFont="1" applyFill="1" applyAlignment="1" applyProtection="1">
      <alignment vertical="center" wrapText="1"/>
      <protection hidden="1"/>
    </xf>
    <xf numFmtId="0" fontId="19" fillId="3" borderId="0" xfId="0" applyFont="1" applyFill="1" applyAlignment="1" applyProtection="1">
      <alignment vertical="center"/>
      <protection hidden="1"/>
    </xf>
    <xf numFmtId="0" fontId="4" fillId="0" borderId="0" xfId="6"/>
    <xf numFmtId="0" fontId="4" fillId="14" borderId="0" xfId="0" applyFont="1" applyFill="1" applyAlignment="1">
      <alignment vertical="center"/>
    </xf>
    <xf numFmtId="0" fontId="4" fillId="15" borderId="0" xfId="0" applyFont="1" applyFill="1" applyAlignment="1">
      <alignment horizontal="left" vertical="center"/>
    </xf>
    <xf numFmtId="1" fontId="0" fillId="2" borderId="0" xfId="0" applyNumberFormat="1" applyFill="1" applyAlignment="1">
      <alignment horizontal="center"/>
    </xf>
    <xf numFmtId="49" fontId="33" fillId="2" borderId="0" xfId="25" applyNumberFormat="1" applyFill="1" applyAlignment="1" applyProtection="1">
      <alignment vertical="center"/>
      <protection locked="0"/>
    </xf>
    <xf numFmtId="0" fontId="4" fillId="0" borderId="0" xfId="6" applyAlignment="1">
      <alignment vertical="center"/>
    </xf>
    <xf numFmtId="0" fontId="7" fillId="0" borderId="0" xfId="6" applyFont="1" applyAlignment="1">
      <alignment vertical="center"/>
    </xf>
    <xf numFmtId="0" fontId="3" fillId="0" borderId="0" xfId="6" applyFont="1" applyAlignment="1">
      <alignment vertical="center"/>
    </xf>
    <xf numFmtId="0" fontId="3" fillId="0" borderId="0" xfId="6" applyFont="1"/>
    <xf numFmtId="0" fontId="3" fillId="4" borderId="0" xfId="6" applyFont="1" applyFill="1"/>
    <xf numFmtId="0" fontId="3" fillId="4" borderId="0" xfId="6" applyFont="1" applyFill="1" applyAlignment="1">
      <alignment vertical="center"/>
    </xf>
    <xf numFmtId="0" fontId="13" fillId="4" borderId="0" xfId="26" applyFont="1" applyFill="1" applyAlignment="1" applyProtection="1">
      <alignment horizontal="justify" vertical="center"/>
    </xf>
    <xf numFmtId="0" fontId="3" fillId="4" borderId="2" xfId="6" applyFont="1" applyFill="1" applyBorder="1" applyAlignment="1">
      <alignment horizontal="left" vertical="top" wrapText="1"/>
    </xf>
    <xf numFmtId="0" fontId="3" fillId="4" borderId="2" xfId="6" applyFont="1" applyFill="1" applyBorder="1" applyAlignment="1">
      <alignment horizontal="center" vertical="top" wrapText="1"/>
    </xf>
    <xf numFmtId="2" fontId="19" fillId="4" borderId="2" xfId="6" applyNumberFormat="1" applyFont="1" applyFill="1" applyBorder="1" applyAlignment="1">
      <alignment horizontal="center" vertical="top" wrapText="1"/>
    </xf>
    <xf numFmtId="165" fontId="19" fillId="4" borderId="2" xfId="6" applyNumberFormat="1" applyFont="1" applyFill="1" applyBorder="1" applyAlignment="1">
      <alignment horizontal="center" vertical="top" wrapText="1"/>
    </xf>
    <xf numFmtId="0" fontId="4" fillId="4" borderId="0" xfId="6" applyFill="1" applyAlignment="1">
      <alignment vertical="center"/>
    </xf>
    <xf numFmtId="0" fontId="22" fillId="0" borderId="0" xfId="0" applyFont="1" applyAlignment="1" applyProtection="1">
      <alignment vertical="center"/>
      <protection hidden="1"/>
    </xf>
    <xf numFmtId="0" fontId="4" fillId="16" borderId="0" xfId="6" applyFill="1"/>
    <xf numFmtId="0" fontId="4" fillId="17" borderId="0" xfId="6" applyFill="1"/>
    <xf numFmtId="0" fontId="23" fillId="0" borderId="0" xfId="26" applyAlignment="1" applyProtection="1">
      <alignment vertical="center"/>
    </xf>
    <xf numFmtId="0" fontId="10" fillId="0" borderId="0" xfId="0" applyFont="1" applyAlignment="1">
      <alignment vertical="center"/>
    </xf>
    <xf numFmtId="0" fontId="0" fillId="0" borderId="0" xfId="0" applyAlignment="1">
      <alignment vertical="center"/>
    </xf>
    <xf numFmtId="0" fontId="7" fillId="0" borderId="0" xfId="2" applyFont="1" applyAlignment="1">
      <alignment horizontal="left" wrapText="1"/>
    </xf>
    <xf numFmtId="0" fontId="7" fillId="0" borderId="0" xfId="2" applyFont="1" applyAlignment="1">
      <alignment horizontal="left"/>
    </xf>
    <xf numFmtId="0" fontId="4" fillId="0" borderId="0" xfId="2" applyAlignment="1">
      <alignment horizontal="left" wrapText="1"/>
    </xf>
    <xf numFmtId="0" fontId="4" fillId="0" borderId="0" xfId="2" applyAlignment="1">
      <alignment horizontal="left"/>
    </xf>
    <xf numFmtId="0" fontId="8" fillId="0" borderId="0" xfId="2" applyFont="1" applyAlignment="1">
      <alignment horizontal="left" wrapText="1"/>
    </xf>
    <xf numFmtId="0" fontId="4" fillId="0" borderId="8" xfId="2" applyBorder="1" applyAlignment="1">
      <alignment horizontal="left" wrapText="1"/>
    </xf>
    <xf numFmtId="0" fontId="4" fillId="0" borderId="8" xfId="2" applyBorder="1" applyAlignment="1">
      <alignment horizontal="left"/>
    </xf>
    <xf numFmtId="0" fontId="4" fillId="0" borderId="0" xfId="6" applyAlignment="1">
      <alignment horizontal="left" vertical="center" wrapText="1"/>
    </xf>
    <xf numFmtId="0" fontId="4" fillId="0" borderId="0" xfId="6" applyAlignment="1">
      <alignment horizontal="left" vertical="center"/>
    </xf>
    <xf numFmtId="0" fontId="7" fillId="0" borderId="0" xfId="6" applyFont="1" applyAlignment="1">
      <alignment horizontal="left" vertical="center"/>
    </xf>
    <xf numFmtId="0" fontId="3" fillId="0" borderId="0" xfId="6" applyFont="1" applyAlignment="1">
      <alignment horizontal="left"/>
    </xf>
    <xf numFmtId="0" fontId="3" fillId="0" borderId="0" xfId="6" applyFont="1" applyAlignment="1">
      <alignment horizontal="left" vertical="center" wrapText="1"/>
    </xf>
    <xf numFmtId="0" fontId="3" fillId="0" borderId="0" xfId="6" applyFont="1" applyAlignment="1">
      <alignment horizontal="left" vertical="center"/>
    </xf>
    <xf numFmtId="0" fontId="7" fillId="4" borderId="0" xfId="6" applyFont="1" applyFill="1" applyAlignment="1">
      <alignment horizontal="left"/>
    </xf>
    <xf numFmtId="0" fontId="7" fillId="4" borderId="8" xfId="6" applyFont="1" applyFill="1" applyBorder="1" applyAlignment="1">
      <alignment horizontal="left" vertical="center" wrapText="1"/>
    </xf>
    <xf numFmtId="0" fontId="3" fillId="4" borderId="8" xfId="6" applyFont="1" applyFill="1" applyBorder="1" applyAlignment="1">
      <alignment horizontal="left" vertical="center"/>
    </xf>
    <xf numFmtId="0" fontId="3" fillId="4" borderId="0" xfId="6" applyFont="1" applyFill="1" applyAlignment="1">
      <alignment horizontal="left" vertical="center"/>
    </xf>
    <xf numFmtId="0" fontId="3" fillId="4" borderId="0" xfId="6" applyFont="1" applyFill="1" applyAlignment="1">
      <alignment horizontal="left" wrapText="1"/>
    </xf>
    <xf numFmtId="0" fontId="3" fillId="4" borderId="0" xfId="6" applyFont="1" applyFill="1" applyAlignment="1">
      <alignment horizontal="left"/>
    </xf>
    <xf numFmtId="0" fontId="4" fillId="4" borderId="0" xfId="6" applyFill="1" applyAlignment="1">
      <alignment horizontal="left" wrapText="1"/>
    </xf>
    <xf numFmtId="0" fontId="4" fillId="4" borderId="0" xfId="6" applyFill="1" applyAlignment="1">
      <alignment horizontal="left" vertical="center" wrapText="1"/>
    </xf>
    <xf numFmtId="0" fontId="17" fillId="4" borderId="0" xfId="6" applyFont="1" applyFill="1" applyAlignment="1">
      <alignment horizontal="left" vertical="center" wrapText="1"/>
    </xf>
    <xf numFmtId="0" fontId="8" fillId="0" borderId="0" xfId="6" applyFont="1" applyAlignment="1">
      <alignment horizontal="left" vertical="center"/>
    </xf>
    <xf numFmtId="0" fontId="4" fillId="15" borderId="0" xfId="0" applyFont="1" applyFill="1" applyAlignment="1">
      <alignment horizontal="left" vertical="center" wrapText="1"/>
    </xf>
    <xf numFmtId="0" fontId="4" fillId="15" borderId="0" xfId="0" applyFont="1" applyFill="1" applyAlignment="1">
      <alignment horizontal="left" vertical="center"/>
    </xf>
    <xf numFmtId="0" fontId="4" fillId="0" borderId="0" xfId="2" applyAlignment="1">
      <alignment horizontal="left" vertical="center"/>
    </xf>
    <xf numFmtId="0" fontId="4" fillId="18" borderId="0" xfId="0" applyFont="1" applyFill="1" applyAlignment="1">
      <alignment horizontal="left" vertical="center" wrapText="1"/>
    </xf>
    <xf numFmtId="0" fontId="4" fillId="18" borderId="0" xfId="0" applyFont="1" applyFill="1" applyAlignment="1">
      <alignment horizontal="left" vertical="center"/>
    </xf>
    <xf numFmtId="0" fontId="17" fillId="15" borderId="0" xfId="6" applyFont="1" applyFill="1" applyAlignment="1">
      <alignment horizontal="left" vertical="center" wrapText="1"/>
    </xf>
    <xf numFmtId="0" fontId="0" fillId="3" borderId="0" xfId="0" applyFill="1" applyAlignment="1" applyProtection="1">
      <alignment horizontal="left" vertical="center" wrapText="1"/>
      <protection locked="0"/>
    </xf>
    <xf numFmtId="0" fontId="0" fillId="3" borderId="0" xfId="0" applyFill="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0" fillId="0" borderId="0" xfId="0" applyAlignment="1">
      <alignment horizontal="left" vertical="center" wrapText="1"/>
    </xf>
    <xf numFmtId="0" fontId="22" fillId="2" borderId="0" xfId="0" applyFont="1" applyFill="1" applyAlignment="1" applyProtection="1">
      <alignment horizontal="left" vertical="center"/>
      <protection hidden="1"/>
    </xf>
    <xf numFmtId="0" fontId="8"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18" fillId="0" borderId="0" xfId="0" applyFont="1" applyAlignment="1" applyProtection="1">
      <alignment horizontal="left" vertical="center" wrapText="1"/>
      <protection hidden="1"/>
    </xf>
    <xf numFmtId="14" fontId="14" fillId="0" borderId="0" xfId="0" applyNumberFormat="1" applyFont="1" applyAlignment="1" applyProtection="1">
      <alignment horizontal="left"/>
      <protection hidden="1"/>
    </xf>
    <xf numFmtId="49" fontId="3" fillId="2" borderId="0" xfId="0" applyNumberFormat="1" applyFont="1" applyFill="1" applyAlignment="1" applyProtection="1">
      <alignment horizontal="left"/>
      <protection locked="0"/>
    </xf>
  </cellXfs>
  <cellStyles count="27">
    <cellStyle name="20% - Akzent1" xfId="7" xr:uid="{00000000-0005-0000-0000-000000000000}"/>
    <cellStyle name="20% - Akzent2" xfId="8" xr:uid="{00000000-0005-0000-0000-000001000000}"/>
    <cellStyle name="20% - Akzent3" xfId="9" xr:uid="{00000000-0005-0000-0000-000002000000}"/>
    <cellStyle name="20% - Akzent4" xfId="10" xr:uid="{00000000-0005-0000-0000-000003000000}"/>
    <cellStyle name="20% - Akzent5" xfId="11" xr:uid="{00000000-0005-0000-0000-000004000000}"/>
    <cellStyle name="20% - Akzent6" xfId="12" xr:uid="{00000000-0005-0000-0000-000005000000}"/>
    <cellStyle name="40% - Akzent1" xfId="13" xr:uid="{00000000-0005-0000-0000-000006000000}"/>
    <cellStyle name="40% - Akzent2" xfId="14" xr:uid="{00000000-0005-0000-0000-000007000000}"/>
    <cellStyle name="40% - Akzent3" xfId="15" xr:uid="{00000000-0005-0000-0000-000008000000}"/>
    <cellStyle name="40% - Akzent4" xfId="16" xr:uid="{00000000-0005-0000-0000-000009000000}"/>
    <cellStyle name="40% - Akzent5" xfId="17" xr:uid="{00000000-0005-0000-0000-00000A000000}"/>
    <cellStyle name="40% - Akzent6" xfId="18" xr:uid="{00000000-0005-0000-0000-00000B000000}"/>
    <cellStyle name="60% - Akzent1" xfId="19" xr:uid="{00000000-0005-0000-0000-00000C000000}"/>
    <cellStyle name="60% - Akzent2" xfId="20" xr:uid="{00000000-0005-0000-0000-00000D000000}"/>
    <cellStyle name="60% - Akzent3" xfId="21" xr:uid="{00000000-0005-0000-0000-00000E000000}"/>
    <cellStyle name="60% - Akzent4" xfId="22" xr:uid="{00000000-0005-0000-0000-00000F000000}"/>
    <cellStyle name="60% - Akzent5" xfId="23" xr:uid="{00000000-0005-0000-0000-000010000000}"/>
    <cellStyle name="60% - Akzent6" xfId="24" xr:uid="{00000000-0005-0000-0000-000011000000}"/>
    <cellStyle name="Hyperlink 2" xfId="1" xr:uid="{00000000-0005-0000-0000-000012000000}"/>
    <cellStyle name="Link" xfId="25" builtinId="8"/>
    <cellStyle name="Link 2" xfId="26" xr:uid="{B0F42BE1-C40B-4D12-A209-407475F5E9C7}"/>
    <cellStyle name="Standard" xfId="0" builtinId="0"/>
    <cellStyle name="Standard 2" xfId="2" xr:uid="{00000000-0005-0000-0000-000014000000}"/>
    <cellStyle name="Standard 2 2" xfId="5" xr:uid="{00000000-0005-0000-0000-000015000000}"/>
    <cellStyle name="Standard 2 2 2" xfId="6" xr:uid="{00000000-0005-0000-0000-000016000000}"/>
    <cellStyle name="Standard 3" xfId="3" xr:uid="{00000000-0005-0000-0000-000017000000}"/>
    <cellStyle name="Standard_Parameter2" xfId="4" xr:uid="{00000000-0005-0000-0000-000018000000}"/>
  </cellStyles>
  <dxfs count="27">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25" dropStyle="combo" dx="26" fmlaLink="Indol!$B$1" fmlaRange="Indol!$B$3:$B$10" sel="8" val="0"/>
</file>

<file path=xl/ctrlProps/ctrlProp10.xml><?xml version="1.0" encoding="utf-8"?>
<formControlPr xmlns="http://schemas.microsoft.com/office/spreadsheetml/2009/9/main" objectType="Drop" dropLines="25" dropStyle="combo" dx="26" fmlaLink="Farbstoffe!$D$31" fmlaRange="Farbstoffe!$B$33:$B$50" sel="18" val="0"/>
</file>

<file path=xl/ctrlProps/ctrlProp11.xml><?xml version="1.0" encoding="utf-8"?>
<formControlPr xmlns="http://schemas.microsoft.com/office/spreadsheetml/2009/9/main" objectType="Drop" dropLines="25" dropStyle="combo" dx="26" fmlaLink="Farbstoffe!$E$31" fmlaRange="Farbstoffe!$B$33:$B$50" sel="18" val="0"/>
</file>

<file path=xl/ctrlProps/ctrlProp12.xml><?xml version="1.0" encoding="utf-8"?>
<formControlPr xmlns="http://schemas.microsoft.com/office/spreadsheetml/2009/9/main" objectType="Drop" dropLines="25" dropStyle="combo" dx="26" fmlaLink="Farbstoffe_qual!$B$1" fmlaRange="Farbstoffe_qual!$B$3:$B$31" sel="29" val="4"/>
</file>

<file path=xl/ctrlProps/ctrlProp13.xml><?xml version="1.0" encoding="utf-8"?>
<formControlPr xmlns="http://schemas.microsoft.com/office/spreadsheetml/2009/9/main" objectType="Drop" dropLines="25" dropStyle="combo" dx="26" fmlaLink="Farbstoffe_quan!$B$1" fmlaRange="Farbstoffe_quan!$B$3:$B$25" sel="23" val="0"/>
</file>

<file path=xl/ctrlProps/ctrlProp14.xml><?xml version="1.0" encoding="utf-8"?>
<formControlPr xmlns="http://schemas.microsoft.com/office/spreadsheetml/2009/9/main" objectType="Drop" dropLines="15" dropStyle="combo" dx="26" fmlaLink="Phosphate!$D$17" fmlaRange="Phosphate!$B$18:$B$21" sel="4" val="0"/>
</file>

<file path=xl/ctrlProps/ctrlProp15.xml><?xml version="1.0" encoding="utf-8"?>
<formControlPr xmlns="http://schemas.microsoft.com/office/spreadsheetml/2009/9/main" objectType="Drop" dropLines="15" dropStyle="combo" dx="26" fmlaLink="Phosphate!$E$17" fmlaRange="Phosphate!$B$18:$B$21" sel="4" val="0"/>
</file>

<file path=xl/ctrlProps/ctrlProp16.xml><?xml version="1.0" encoding="utf-8"?>
<formControlPr xmlns="http://schemas.microsoft.com/office/spreadsheetml/2009/9/main" objectType="Drop" dropLines="15" dropStyle="combo" dx="26" fmlaLink="Phosphate!$B$17" fmlaRange="Phosphate!$B$18:$B$21" sel="4" val="0"/>
</file>

<file path=xl/ctrlProps/ctrlProp17.xml><?xml version="1.0" encoding="utf-8"?>
<formControlPr xmlns="http://schemas.microsoft.com/office/spreadsheetml/2009/9/main" objectType="Drop" dropLines="15" dropStyle="combo" dx="26" fmlaLink="Phosphate!$C$17" fmlaRange="Phosphate!$B$18:$B$21" sel="4" val="0"/>
</file>

<file path=xl/ctrlProps/ctrlProp18.xml><?xml version="1.0" encoding="utf-8"?>
<formControlPr xmlns="http://schemas.microsoft.com/office/spreadsheetml/2009/9/main" objectType="Drop" dropLines="15" dropStyle="combo" dx="26" fmlaLink="Phosphate!$E$17" fmlaRange="Phosphate!$B$18:$B$21" sel="4" val="0"/>
</file>

<file path=xl/ctrlProps/ctrlProp19.xml><?xml version="1.0" encoding="utf-8"?>
<formControlPr xmlns="http://schemas.microsoft.com/office/spreadsheetml/2009/9/main" objectType="Drop" dropLines="15" dropStyle="combo" dx="26" fmlaLink="Phosphate!$C$17" fmlaRange="Phosphate!$B$18:$B$21" sel="4" val="0"/>
</file>

<file path=xl/ctrlProps/ctrlProp2.xml><?xml version="1.0" encoding="utf-8"?>
<formControlPr xmlns="http://schemas.microsoft.com/office/spreadsheetml/2009/9/main" objectType="Drop" dropLines="25" dropStyle="combo" dx="26" fmlaLink="Indol!$B$16" fmlaRange="Indol!$B$17:$B$24" sel="8" val="0"/>
</file>

<file path=xl/ctrlProps/ctrlProp20.xml><?xml version="1.0" encoding="utf-8"?>
<formControlPr xmlns="http://schemas.microsoft.com/office/spreadsheetml/2009/9/main" objectType="Drop" dropLines="25" dropStyle="combo" dx="26" fmlaLink="Parabene!$B$1" fmlaRange="Parabene!$B$3:$B$8" sel="6" val="0"/>
</file>

<file path=xl/ctrlProps/ctrlProp21.xml><?xml version="1.0" encoding="utf-8"?>
<formControlPr xmlns="http://schemas.microsoft.com/office/spreadsheetml/2009/9/main" objectType="Drop" dropLines="25" dropStyle="combo" dx="26" fmlaLink="Phosphate!$B$1" fmlaRange="Phosphate!$B$3:$B$10" sel="8" val="0"/>
</file>

<file path=xl/ctrlProps/ctrlProp22.xml><?xml version="1.0" encoding="utf-8"?>
<formControlPr xmlns="http://schemas.microsoft.com/office/spreadsheetml/2009/9/main" objectType="Drop" dropLines="25" dropStyle="combo" dx="26" fmlaLink="Phosphat!$B$1" fmlaRange="Phosphat!$B$3:$B$26" sel="24" val="0"/>
</file>

<file path=xl/ctrlProps/ctrlProp23.xml><?xml version="1.0" encoding="utf-8"?>
<formControlPr xmlns="http://schemas.microsoft.com/office/spreadsheetml/2009/9/main" objectType="Drop" dropLines="25" dropStyle="combo" dx="26" fmlaLink="'SO2'!$B$1" fmlaRange="'SO2'!$B$3:$B$28" sel="26" val="0"/>
</file>

<file path=xl/ctrlProps/ctrlProp24.xml><?xml version="1.0" encoding="utf-8"?>
<formControlPr xmlns="http://schemas.microsoft.com/office/spreadsheetml/2009/9/main" objectType="Drop" dropLines="25" dropStyle="combo" dx="26" fmlaLink="Phosphatequan!$B$1" fmlaRange="Phosphatequan!$B$3:$B$8" sel="6" val="0"/>
</file>

<file path=xl/ctrlProps/ctrlProp25.xml><?xml version="1.0" encoding="utf-8"?>
<formControlPr xmlns="http://schemas.microsoft.com/office/spreadsheetml/2009/9/main" objectType="Drop" dropLines="15" dropStyle="combo" dx="26" fmlaLink="Phosphate!$E$17" fmlaRange="Phosphate!$B$18:$B$21" sel="4" val="0"/>
</file>

<file path=xl/ctrlProps/ctrlProp26.xml><?xml version="1.0" encoding="utf-8"?>
<formControlPr xmlns="http://schemas.microsoft.com/office/spreadsheetml/2009/9/main" objectType="Drop" dropLines="15" dropStyle="combo" dx="26" fmlaLink="Phosphate!$C$17" fmlaRange="Phosphate!$B$18:$B$21" sel="4" val="0"/>
</file>

<file path=xl/ctrlProps/ctrlProp3.xml><?xml version="1.0" encoding="utf-8"?>
<formControlPr xmlns="http://schemas.microsoft.com/office/spreadsheetml/2009/9/main" objectType="Drop" dropLines="15" dropStyle="combo" dx="26" fmlaLink="Teilnehmerdaten!$D$4" fmlaRange="Teilnehmerdaten!$G$5:$G$6" sel="2" val="0"/>
</file>

<file path=xl/ctrlProps/ctrlProp4.xml><?xml version="1.0" encoding="utf-8"?>
<formControlPr xmlns="http://schemas.microsoft.com/office/spreadsheetml/2009/9/main" objectType="Drop" dropLines="25" dropStyle="combo" dx="26" fmlaLink="Farbstoffe_qual!$D$2" fmlaRange="Farbstoffe!$B$3:$B$21" sel="19" val="0"/>
</file>

<file path=xl/ctrlProps/ctrlProp5.xml><?xml version="1.0" encoding="utf-8"?>
<formControlPr xmlns="http://schemas.microsoft.com/office/spreadsheetml/2009/9/main" objectType="Drop" dropLines="25" dropStyle="combo" dx="26" fmlaLink="Farbstoffe_qual!$E$2" fmlaRange="Farbstoffe!$B$3:$B$21" sel="19" val="0"/>
</file>

<file path=xl/ctrlProps/ctrlProp6.xml><?xml version="1.0" encoding="utf-8"?>
<formControlPr xmlns="http://schemas.microsoft.com/office/spreadsheetml/2009/9/main" objectType="Drop" dropLines="25" dropStyle="combo" dx="26" fmlaLink="Farbstoffe_qual!$F$2" fmlaRange="Farbstoffe!$B$3:$B$21" sel="19" val="0"/>
</file>

<file path=xl/ctrlProps/ctrlProp7.xml><?xml version="1.0" encoding="utf-8"?>
<formControlPr xmlns="http://schemas.microsoft.com/office/spreadsheetml/2009/9/main" objectType="Drop" dropLines="25" dropStyle="combo" dx="26" fmlaLink="Farbstoffe_qual!$G$2" fmlaRange="Farbstoffe!$B$3:$B$21" sel="19" val="0"/>
</file>

<file path=xl/ctrlProps/ctrlProp8.xml><?xml version="1.0" encoding="utf-8"?>
<formControlPr xmlns="http://schemas.microsoft.com/office/spreadsheetml/2009/9/main" objectType="Drop" dropLines="25" dropStyle="combo" dx="26" fmlaLink="Farbstoffe!$B$31" fmlaRange="Farbstoffe!$B$33:$B$50" sel="18" val="0"/>
</file>

<file path=xl/ctrlProps/ctrlProp9.xml><?xml version="1.0" encoding="utf-8"?>
<formControlPr xmlns="http://schemas.microsoft.com/office/spreadsheetml/2009/9/main" objectType="Drop" dropLines="25" dropStyle="combo" dx="26" fmlaLink="Farbstoffe!$C$31" fmlaRange="Farbstoffe!$B$33:$B$50" sel="1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7F07D14F-7C82-4AA6-A56E-1512F22B6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7358" cy="714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549942</xdr:colOff>
      <xdr:row>49</xdr:row>
      <xdr:rowOff>114300</xdr:rowOff>
    </xdr:to>
    <xdr:pic>
      <xdr:nvPicPr>
        <xdr:cNvPr id="2" name="Grafik 1">
          <a:extLst>
            <a:ext uri="{FF2B5EF4-FFF2-40B4-BE49-F238E27FC236}">
              <a16:creationId xmlns:a16="http://schemas.microsoft.com/office/drawing/2014/main" id="{BCD2216C-F3A5-F1A9-C7D1-3BAA45F03B73}"/>
            </a:ext>
          </a:extLst>
        </xdr:cNvPr>
        <xdr:cNvPicPr>
          <a:picLocks noChangeAspect="1"/>
        </xdr:cNvPicPr>
      </xdr:nvPicPr>
      <xdr:blipFill>
        <a:blip xmlns:r="http://schemas.openxmlformats.org/officeDocument/2006/relationships" r:embed="rId1"/>
        <a:stretch>
          <a:fillRect/>
        </a:stretch>
      </xdr:blipFill>
      <xdr:spPr>
        <a:xfrm>
          <a:off x="1" y="1"/>
          <a:ext cx="6226841" cy="87487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40</xdr:row>
          <xdr:rowOff>23813</xdr:rowOff>
        </xdr:from>
        <xdr:to>
          <xdr:col>9</xdr:col>
          <xdr:colOff>295275</xdr:colOff>
          <xdr:row>40</xdr:row>
          <xdr:rowOff>242888</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9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42</xdr:row>
          <xdr:rowOff>23813</xdr:rowOff>
        </xdr:from>
        <xdr:to>
          <xdr:col>9</xdr:col>
          <xdr:colOff>295275</xdr:colOff>
          <xdr:row>42</xdr:row>
          <xdr:rowOff>242888</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9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252413</xdr:colOff>
          <xdr:row>16</xdr:row>
          <xdr:rowOff>61913</xdr:rowOff>
        </xdr:from>
        <xdr:to>
          <xdr:col>9</xdr:col>
          <xdr:colOff>519113</xdr:colOff>
          <xdr:row>16</xdr:row>
          <xdr:rowOff>333375</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9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22</xdr:row>
          <xdr:rowOff>9525</xdr:rowOff>
        </xdr:from>
        <xdr:to>
          <xdr:col>4</xdr:col>
          <xdr:colOff>809625</xdr:colOff>
          <xdr:row>22</xdr:row>
          <xdr:rowOff>290513</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9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23</xdr:row>
          <xdr:rowOff>9525</xdr:rowOff>
        </xdr:from>
        <xdr:to>
          <xdr:col>4</xdr:col>
          <xdr:colOff>809625</xdr:colOff>
          <xdr:row>23</xdr:row>
          <xdr:rowOff>290513</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9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24</xdr:row>
          <xdr:rowOff>9525</xdr:rowOff>
        </xdr:from>
        <xdr:to>
          <xdr:col>4</xdr:col>
          <xdr:colOff>809625</xdr:colOff>
          <xdr:row>24</xdr:row>
          <xdr:rowOff>290513</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9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25</xdr:row>
          <xdr:rowOff>9525</xdr:rowOff>
        </xdr:from>
        <xdr:to>
          <xdr:col>4</xdr:col>
          <xdr:colOff>809625</xdr:colOff>
          <xdr:row>25</xdr:row>
          <xdr:rowOff>290513</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9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0</xdr:col>
          <xdr:colOff>2447925</xdr:colOff>
          <xdr:row>26</xdr:row>
          <xdr:rowOff>290513</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9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9525</xdr:rowOff>
        </xdr:from>
        <xdr:to>
          <xdr:col>0</xdr:col>
          <xdr:colOff>2447925</xdr:colOff>
          <xdr:row>28</xdr:row>
          <xdr:rowOff>9525</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9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0</xdr:col>
          <xdr:colOff>2447925</xdr:colOff>
          <xdr:row>28</xdr:row>
          <xdr:rowOff>290513</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9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0</xdr:col>
          <xdr:colOff>2447925</xdr:colOff>
          <xdr:row>29</xdr:row>
          <xdr:rowOff>290513</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9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44</xdr:row>
          <xdr:rowOff>23813</xdr:rowOff>
        </xdr:from>
        <xdr:to>
          <xdr:col>9</xdr:col>
          <xdr:colOff>295275</xdr:colOff>
          <xdr:row>44</xdr:row>
          <xdr:rowOff>242888</xdr:rowOff>
        </xdr:to>
        <xdr:sp macro="" textlink="">
          <xdr:nvSpPr>
            <xdr:cNvPr id="2163" name="Drop Down 115" hidden="1">
              <a:extLst>
                <a:ext uri="{63B3BB69-23CF-44E3-9099-C40C66FF867C}">
                  <a14:compatExt spid="_x0000_s2163"/>
                </a:ext>
                <a:ext uri="{FF2B5EF4-FFF2-40B4-BE49-F238E27FC236}">
                  <a16:creationId xmlns:a16="http://schemas.microsoft.com/office/drawing/2014/main" id="{00000000-0008-0000-09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23813</xdr:rowOff>
        </xdr:from>
        <xdr:to>
          <xdr:col>9</xdr:col>
          <xdr:colOff>295275</xdr:colOff>
          <xdr:row>46</xdr:row>
          <xdr:rowOff>242888</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9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33</xdr:row>
          <xdr:rowOff>28575</xdr:rowOff>
        </xdr:from>
        <xdr:to>
          <xdr:col>3</xdr:col>
          <xdr:colOff>847725</xdr:colOff>
          <xdr:row>34</xdr:row>
          <xdr:rowOff>23813</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9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23813</xdr:colOff>
          <xdr:row>33</xdr:row>
          <xdr:rowOff>28575</xdr:rowOff>
        </xdr:from>
        <xdr:to>
          <xdr:col>4</xdr:col>
          <xdr:colOff>847725</xdr:colOff>
          <xdr:row>34</xdr:row>
          <xdr:rowOff>23813</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9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23813</xdr:colOff>
          <xdr:row>34</xdr:row>
          <xdr:rowOff>28575</xdr:rowOff>
        </xdr:from>
        <xdr:to>
          <xdr:col>3</xdr:col>
          <xdr:colOff>847725</xdr:colOff>
          <xdr:row>35</xdr:row>
          <xdr:rowOff>23813</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9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23813</xdr:colOff>
          <xdr:row>34</xdr:row>
          <xdr:rowOff>28575</xdr:rowOff>
        </xdr:from>
        <xdr:to>
          <xdr:col>4</xdr:col>
          <xdr:colOff>847725</xdr:colOff>
          <xdr:row>35</xdr:row>
          <xdr:rowOff>23813</xdr:rowOff>
        </xdr:to>
        <xdr:sp macro="" textlink="">
          <xdr:nvSpPr>
            <xdr:cNvPr id="2170" name="Drop Down 122" hidden="1">
              <a:extLst>
                <a:ext uri="{63B3BB69-23CF-44E3-9099-C40C66FF867C}">
                  <a14:compatExt spid="_x0000_s2170"/>
                </a:ext>
                <a:ext uri="{FF2B5EF4-FFF2-40B4-BE49-F238E27FC236}">
                  <a16:creationId xmlns:a16="http://schemas.microsoft.com/office/drawing/2014/main" id="{00000000-0008-0000-09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23813</xdr:colOff>
          <xdr:row>33</xdr:row>
          <xdr:rowOff>28575</xdr:rowOff>
        </xdr:from>
        <xdr:to>
          <xdr:col>4</xdr:col>
          <xdr:colOff>847725</xdr:colOff>
          <xdr:row>34</xdr:row>
          <xdr:rowOff>23813</xdr:rowOff>
        </xdr:to>
        <xdr:sp macro="" textlink="">
          <xdr:nvSpPr>
            <xdr:cNvPr id="2171" name="Drop Down 123" hidden="1">
              <a:extLst>
                <a:ext uri="{63B3BB69-23CF-44E3-9099-C40C66FF867C}">
                  <a14:compatExt spid="_x0000_s2171"/>
                </a:ext>
                <a:ext uri="{FF2B5EF4-FFF2-40B4-BE49-F238E27FC236}">
                  <a16:creationId xmlns:a16="http://schemas.microsoft.com/office/drawing/2014/main" id="{00000000-0008-0000-09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23813</xdr:colOff>
          <xdr:row>34</xdr:row>
          <xdr:rowOff>28575</xdr:rowOff>
        </xdr:from>
        <xdr:to>
          <xdr:col>4</xdr:col>
          <xdr:colOff>847725</xdr:colOff>
          <xdr:row>35</xdr:row>
          <xdr:rowOff>23813</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9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48</xdr:row>
          <xdr:rowOff>23813</xdr:rowOff>
        </xdr:from>
        <xdr:to>
          <xdr:col>9</xdr:col>
          <xdr:colOff>295275</xdr:colOff>
          <xdr:row>48</xdr:row>
          <xdr:rowOff>242888</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9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50</xdr:row>
          <xdr:rowOff>23813</xdr:rowOff>
        </xdr:from>
        <xdr:to>
          <xdr:col>9</xdr:col>
          <xdr:colOff>295275</xdr:colOff>
          <xdr:row>50</xdr:row>
          <xdr:rowOff>242888</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9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54</xdr:row>
          <xdr:rowOff>23813</xdr:rowOff>
        </xdr:from>
        <xdr:to>
          <xdr:col>9</xdr:col>
          <xdr:colOff>295275</xdr:colOff>
          <xdr:row>54</xdr:row>
          <xdr:rowOff>242888</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9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56</xdr:row>
          <xdr:rowOff>23813</xdr:rowOff>
        </xdr:from>
        <xdr:to>
          <xdr:col>9</xdr:col>
          <xdr:colOff>295275</xdr:colOff>
          <xdr:row>56</xdr:row>
          <xdr:rowOff>242888</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9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52</xdr:row>
          <xdr:rowOff>23813</xdr:rowOff>
        </xdr:from>
        <xdr:to>
          <xdr:col>9</xdr:col>
          <xdr:colOff>295275</xdr:colOff>
          <xdr:row>52</xdr:row>
          <xdr:rowOff>242888</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9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23813</xdr:colOff>
          <xdr:row>34</xdr:row>
          <xdr:rowOff>28575</xdr:rowOff>
        </xdr:from>
        <xdr:to>
          <xdr:col>5</xdr:col>
          <xdr:colOff>0</xdr:colOff>
          <xdr:row>35</xdr:row>
          <xdr:rowOff>23813</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9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23813</xdr:colOff>
          <xdr:row>34</xdr:row>
          <xdr:rowOff>28575</xdr:rowOff>
        </xdr:from>
        <xdr:to>
          <xdr:col>5</xdr:col>
          <xdr:colOff>0</xdr:colOff>
          <xdr:row>35</xdr:row>
          <xdr:rowOff>23813</xdr:rowOff>
        </xdr:to>
        <xdr:sp macro="" textlink="">
          <xdr:nvSpPr>
            <xdr:cNvPr id="2179" name="Drop Down 131" hidden="1">
              <a:extLst>
                <a:ext uri="{63B3BB69-23CF-44E3-9099-C40C66FF867C}">
                  <a14:compatExt spid="_x0000_s2179"/>
                </a:ext>
                <a:ext uri="{FF2B5EF4-FFF2-40B4-BE49-F238E27FC236}">
                  <a16:creationId xmlns:a16="http://schemas.microsoft.com/office/drawing/2014/main" id="{00000000-0008-0000-09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202B-7FFD-4100-9082-7B197A650653}">
  <dimension ref="A1:C13"/>
  <sheetViews>
    <sheetView workbookViewId="0">
      <selection sqref="A1:C1"/>
    </sheetView>
  </sheetViews>
  <sheetFormatPr baseColWidth="10" defaultColWidth="11.42578125" defaultRowHeight="13.9" x14ac:dyDescent="0.4"/>
  <cols>
    <col min="1" max="2" width="27.640625" style="29" customWidth="1"/>
    <col min="3" max="3" width="30.42578125" style="29" customWidth="1"/>
    <col min="4" max="16384" width="11.42578125" style="29"/>
  </cols>
  <sheetData>
    <row r="1" spans="1:3" ht="30.75" customHeight="1" x14ac:dyDescent="0.4">
      <c r="A1" s="117" t="s">
        <v>41</v>
      </c>
      <c r="B1" s="118"/>
      <c r="C1" s="118"/>
    </row>
    <row r="2" spans="1:3" ht="51.95" customHeight="1" x14ac:dyDescent="0.4">
      <c r="A2" s="119" t="s">
        <v>42</v>
      </c>
      <c r="B2" s="120"/>
      <c r="C2" s="120"/>
    </row>
    <row r="3" spans="1:3" ht="74.25" customHeight="1" x14ac:dyDescent="0.4">
      <c r="A3" s="119" t="s">
        <v>43</v>
      </c>
      <c r="B3" s="119"/>
      <c r="C3" s="119"/>
    </row>
    <row r="4" spans="1:3" ht="80.45" customHeight="1" x14ac:dyDescent="0.55000000000000004">
      <c r="A4" s="119" t="s">
        <v>58</v>
      </c>
      <c r="B4" s="120"/>
      <c r="C4" s="120"/>
    </row>
    <row r="5" spans="1:3" ht="30.5" customHeight="1" x14ac:dyDescent="0.45">
      <c r="A5" s="121"/>
      <c r="B5" s="121"/>
      <c r="C5" s="121"/>
    </row>
    <row r="6" spans="1:3" ht="30.5" customHeight="1" x14ac:dyDescent="0.4">
      <c r="A6" s="33" t="s">
        <v>44</v>
      </c>
    </row>
    <row r="7" spans="1:3" ht="54" customHeight="1" x14ac:dyDescent="0.4">
      <c r="A7" s="122" t="s">
        <v>45</v>
      </c>
      <c r="B7" s="123"/>
      <c r="C7" s="123"/>
    </row>
    <row r="9" spans="1:3" x14ac:dyDescent="0.4">
      <c r="A9" s="32" t="s">
        <v>46</v>
      </c>
      <c r="B9" s="32" t="s">
        <v>47</v>
      </c>
    </row>
    <row r="10" spans="1:3" ht="15.4" x14ac:dyDescent="0.4">
      <c r="A10" s="31">
        <v>1379</v>
      </c>
      <c r="B10" s="31">
        <v>1380</v>
      </c>
    </row>
    <row r="11" spans="1:3" ht="15.4" x14ac:dyDescent="0.4">
      <c r="A11" s="31">
        <v>179.34</v>
      </c>
      <c r="B11" s="31">
        <v>179</v>
      </c>
    </row>
    <row r="12" spans="1:3" ht="15.4" x14ac:dyDescent="0.4">
      <c r="A12" s="31">
        <v>80.12</v>
      </c>
      <c r="B12" s="31">
        <v>80.099999999999994</v>
      </c>
    </row>
    <row r="13" spans="1:3" ht="15.4" x14ac:dyDescent="0.4">
      <c r="A13" s="31">
        <v>7.8</v>
      </c>
      <c r="B13" s="30">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8"/>
  <sheetViews>
    <sheetView workbookViewId="0"/>
  </sheetViews>
  <sheetFormatPr baseColWidth="10" defaultColWidth="11.35546875" defaultRowHeight="13.9" x14ac:dyDescent="0.4"/>
  <cols>
    <col min="1" max="1" width="35.640625" style="9" customWidth="1"/>
    <col min="2" max="2" width="8.640625" style="9" customWidth="1"/>
    <col min="3" max="3" width="11.640625" style="9" customWidth="1"/>
    <col min="4" max="5" width="12.640625" style="9" customWidth="1"/>
    <col min="6" max="6" width="10.640625" style="9" customWidth="1"/>
    <col min="7" max="7" width="9.640625" style="9" customWidth="1"/>
    <col min="8" max="8" width="10.640625" style="9" customWidth="1"/>
    <col min="9" max="9" width="8.640625" style="9" customWidth="1"/>
    <col min="10" max="10" width="10.640625" style="9" customWidth="1"/>
    <col min="11" max="11" width="7.640625" style="9" customWidth="1"/>
    <col min="12" max="16384" width="11.35546875" style="9"/>
  </cols>
  <sheetData>
    <row r="1" spans="1:10" ht="21.95" customHeight="1" x14ac:dyDescent="0.55000000000000004">
      <c r="A1" s="50" t="s">
        <v>0</v>
      </c>
      <c r="B1" s="6"/>
      <c r="E1" s="7" t="s">
        <v>1</v>
      </c>
      <c r="F1" s="8"/>
      <c r="G1" s="67" t="s">
        <v>229</v>
      </c>
    </row>
    <row r="2" spans="1:10" ht="21.95" customHeight="1" x14ac:dyDescent="0.55000000000000004">
      <c r="A2" s="5" t="s">
        <v>158</v>
      </c>
      <c r="B2" s="6"/>
      <c r="E2" s="7" t="s">
        <v>2</v>
      </c>
      <c r="F2" s="8"/>
      <c r="G2" s="67" t="s">
        <v>229</v>
      </c>
    </row>
    <row r="3" spans="1:10" ht="15" customHeight="1" x14ac:dyDescent="0.55000000000000004">
      <c r="A3" s="5"/>
      <c r="B3" s="6"/>
      <c r="E3" s="155" t="s">
        <v>59</v>
      </c>
      <c r="F3" s="155"/>
      <c r="G3" s="23">
        <v>1</v>
      </c>
    </row>
    <row r="4" spans="1:10" ht="21.95" customHeight="1" x14ac:dyDescent="0.5">
      <c r="A4" s="7" t="s">
        <v>8</v>
      </c>
      <c r="B4" s="9" t="s">
        <v>3</v>
      </c>
      <c r="E4" s="27" t="str">
        <f>IF(OR(ISBLANK(G1),G1="?"),"",IF(ISNUMBER(VALUE(G1)),"","Bitte nur Ziffern eingeben (numbers only)"))</f>
        <v/>
      </c>
      <c r="F4" s="21"/>
      <c r="G4" s="8"/>
      <c r="H4" s="10"/>
    </row>
    <row r="5" spans="1:10" ht="21.95" customHeight="1" x14ac:dyDescent="0.5">
      <c r="A5" s="10" t="s">
        <v>25</v>
      </c>
      <c r="B5" s="156">
        <v>45844</v>
      </c>
      <c r="C5" s="156"/>
      <c r="E5" s="27" t="str">
        <f>IF(OR(ISBLANK(G2),G2="?"),"",IF(ISNUMBER(VALUE(G2)),"","Bitte nur Ziffern eingeben (numbers only)"))</f>
        <v/>
      </c>
      <c r="F5" s="21"/>
      <c r="G5" s="8"/>
      <c r="H5" s="10"/>
    </row>
    <row r="6" spans="1:10" ht="12.2" customHeight="1" x14ac:dyDescent="0.4"/>
    <row r="7" spans="1:10" s="13" customFormat="1" ht="35.25" customHeight="1" x14ac:dyDescent="0.4">
      <c r="A7" s="148" t="s">
        <v>61</v>
      </c>
      <c r="B7" s="148"/>
      <c r="C7" s="148"/>
      <c r="D7" s="148"/>
      <c r="E7" s="148"/>
      <c r="F7" s="148"/>
      <c r="G7" s="148"/>
      <c r="H7" s="148"/>
      <c r="I7" s="148"/>
      <c r="J7" s="148"/>
    </row>
    <row r="8" spans="1:10" s="13" customFormat="1" ht="35.25" customHeight="1" x14ac:dyDescent="0.4">
      <c r="A8" s="148" t="s">
        <v>66</v>
      </c>
      <c r="B8" s="148"/>
      <c r="C8" s="148"/>
      <c r="D8" s="148"/>
      <c r="E8" s="148"/>
      <c r="F8" s="148"/>
      <c r="G8" s="148"/>
      <c r="H8" s="150"/>
      <c r="I8" s="150"/>
      <c r="J8" s="150"/>
    </row>
    <row r="9" spans="1:10" s="13" customFormat="1" ht="35.25" customHeight="1" x14ac:dyDescent="0.4">
      <c r="A9" s="148" t="s">
        <v>72</v>
      </c>
      <c r="B9" s="148"/>
      <c r="C9" s="148"/>
      <c r="D9" s="148"/>
      <c r="E9" s="148"/>
      <c r="F9" s="148"/>
      <c r="G9" s="148"/>
      <c r="H9" s="150"/>
      <c r="I9" s="150"/>
      <c r="J9" s="150"/>
    </row>
    <row r="10" spans="1:10" s="13" customFormat="1" ht="35.25" customHeight="1" x14ac:dyDescent="0.4">
      <c r="A10" s="148" t="s">
        <v>65</v>
      </c>
      <c r="B10" s="148"/>
      <c r="C10" s="148"/>
      <c r="D10" s="148"/>
      <c r="E10" s="148"/>
      <c r="F10" s="148"/>
      <c r="G10" s="148"/>
      <c r="H10" s="150"/>
      <c r="I10" s="150"/>
      <c r="J10" s="150"/>
    </row>
    <row r="11" spans="1:10" s="13" customFormat="1" ht="35.25" customHeight="1" x14ac:dyDescent="0.4">
      <c r="A11" s="148" t="s">
        <v>62</v>
      </c>
      <c r="B11" s="148"/>
      <c r="C11" s="148"/>
      <c r="D11" s="148"/>
      <c r="E11" s="148"/>
      <c r="F11" s="148"/>
      <c r="G11" s="148"/>
      <c r="H11" s="150"/>
      <c r="I11" s="150"/>
      <c r="J11" s="150"/>
    </row>
    <row r="12" spans="1:10" s="13" customFormat="1" ht="35.25" hidden="1" customHeight="1" x14ac:dyDescent="0.4">
      <c r="A12" s="148"/>
      <c r="B12" s="149"/>
      <c r="C12" s="149"/>
      <c r="D12" s="149"/>
      <c r="E12" s="149"/>
      <c r="F12" s="149"/>
      <c r="G12" s="149"/>
    </row>
    <row r="13" spans="1:10" s="13" customFormat="1" ht="35.25" customHeight="1" x14ac:dyDescent="0.4">
      <c r="A13" s="148" t="s">
        <v>63</v>
      </c>
      <c r="B13" s="148"/>
      <c r="C13" s="148"/>
      <c r="D13" s="148"/>
      <c r="E13" s="148"/>
      <c r="F13" s="148"/>
      <c r="G13" s="148"/>
      <c r="H13" s="150"/>
      <c r="I13" s="150"/>
      <c r="J13" s="150"/>
    </row>
    <row r="14" spans="1:10" s="13" customFormat="1" ht="25.05" customHeight="1" x14ac:dyDescent="0.4">
      <c r="A14" s="15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54"/>
      <c r="C14" s="154"/>
      <c r="D14" s="154"/>
      <c r="E14" s="154"/>
      <c r="F14" s="154"/>
      <c r="G14" s="154"/>
      <c r="H14" s="150"/>
      <c r="I14" s="150"/>
      <c r="J14" s="150"/>
    </row>
    <row r="15" spans="1:10" s="13" customFormat="1" ht="25.05" customHeight="1" x14ac:dyDescent="0.4">
      <c r="A15" s="154" t="str">
        <f>IF(OR(OR(G1="?",ISBLANK(G1)),OR(G2="?",ISBLANK(G2))),"Nur wenn diese beiden Felder korrekt ausgefüllt sind, kann der Absender dieser Tabelle identifiziert werden.","")</f>
        <v>Nur wenn diese beiden Felder korrekt ausgefüllt sind, kann der Absender dieser Tabelle identifiziert werden.</v>
      </c>
      <c r="B15" s="154"/>
      <c r="C15" s="154"/>
      <c r="D15" s="154"/>
      <c r="E15" s="154"/>
      <c r="F15" s="154"/>
      <c r="G15" s="154"/>
      <c r="H15" s="150"/>
      <c r="I15" s="150"/>
      <c r="J15" s="150"/>
    </row>
    <row r="16" spans="1:10" s="13" customFormat="1" ht="10.050000000000001" customHeight="1" x14ac:dyDescent="0.4">
      <c r="A16" s="153"/>
      <c r="B16" s="153"/>
      <c r="C16" s="153"/>
      <c r="D16" s="153"/>
      <c r="E16" s="153"/>
      <c r="F16" s="153"/>
      <c r="G16" s="153"/>
    </row>
    <row r="17" spans="1:13" ht="30.2" customHeight="1" x14ac:dyDescent="0.5">
      <c r="A17" s="12" t="s">
        <v>26</v>
      </c>
      <c r="B17" s="7"/>
      <c r="C17" s="10"/>
      <c r="D17" s="7"/>
      <c r="E17" s="7"/>
      <c r="F17" s="7"/>
      <c r="G17" s="13"/>
      <c r="H17" s="13"/>
      <c r="I17" s="28"/>
      <c r="J17" s="28"/>
    </row>
    <row r="18" spans="1:13" s="13" customFormat="1" ht="10.050000000000001" customHeight="1" x14ac:dyDescent="0.4">
      <c r="A18" s="153"/>
      <c r="B18" s="153"/>
      <c r="C18" s="153"/>
      <c r="D18" s="153"/>
      <c r="E18" s="153"/>
      <c r="F18" s="153"/>
      <c r="G18" s="153"/>
    </row>
    <row r="19" spans="1:13" s="13" customFormat="1" ht="30.2" customHeight="1" x14ac:dyDescent="0.4">
      <c r="A19" s="152" t="s">
        <v>60</v>
      </c>
      <c r="B19" s="152"/>
      <c r="C19" s="152"/>
      <c r="D19" s="152"/>
      <c r="E19" s="152"/>
      <c r="F19" s="152"/>
      <c r="G19" s="152"/>
    </row>
    <row r="20" spans="1:13" ht="8" customHeight="1" thickBot="1" x14ac:dyDescent="0.45"/>
    <row r="21" spans="1:13" ht="35" customHeight="1" thickBot="1" x14ac:dyDescent="0.45">
      <c r="A21" s="52" t="s">
        <v>81</v>
      </c>
      <c r="B21" s="47" t="s">
        <v>78</v>
      </c>
      <c r="C21" s="48" t="s">
        <v>64</v>
      </c>
      <c r="D21" s="48" t="s">
        <v>5</v>
      </c>
      <c r="E21" s="48" t="s">
        <v>6</v>
      </c>
      <c r="F21" s="48" t="s">
        <v>79</v>
      </c>
      <c r="G21" s="51" t="s">
        <v>156</v>
      </c>
      <c r="H21" s="62"/>
      <c r="I21" s="62"/>
      <c r="J21" s="62"/>
      <c r="K21" s="62"/>
    </row>
    <row r="22" spans="1:13" s="13" customFormat="1" ht="23" customHeight="1" x14ac:dyDescent="0.4">
      <c r="A22" s="87" t="s">
        <v>152</v>
      </c>
      <c r="B22" s="88" t="s">
        <v>153</v>
      </c>
      <c r="C22" s="89">
        <v>3</v>
      </c>
      <c r="D22" s="65"/>
      <c r="E22" s="65"/>
      <c r="F22" s="20">
        <f>Indol!B1</f>
        <v>8</v>
      </c>
      <c r="G22" s="20">
        <f>Indol!B16</f>
        <v>8</v>
      </c>
      <c r="H22" s="62"/>
      <c r="I22" s="62"/>
      <c r="J22" s="62"/>
      <c r="K22" s="62"/>
      <c r="L22" s="22">
        <f>Indol!C1</f>
        <v>7</v>
      </c>
      <c r="M22" s="22">
        <f>Indol!C16</f>
        <v>7</v>
      </c>
    </row>
    <row r="23" spans="1:13" s="13" customFormat="1" ht="23" customHeight="1" x14ac:dyDescent="0.4">
      <c r="A23" s="90" t="s">
        <v>124</v>
      </c>
      <c r="B23" s="88"/>
      <c r="C23" s="62" t="s">
        <v>80</v>
      </c>
      <c r="D23" s="151">
        <f>Farbstoffe_qual!D2</f>
        <v>19</v>
      </c>
      <c r="E23" s="151"/>
      <c r="F23" s="20">
        <f>Farbstoffe_qual!B1</f>
        <v>29</v>
      </c>
      <c r="G23" s="62"/>
      <c r="H23" s="62"/>
      <c r="I23" s="62"/>
      <c r="J23" s="62"/>
      <c r="K23" s="62"/>
      <c r="L23" s="22">
        <f>Farbstoffe_qual!C1</f>
        <v>28</v>
      </c>
    </row>
    <row r="24" spans="1:13" s="13" customFormat="1" ht="23" customHeight="1" x14ac:dyDescent="0.4">
      <c r="A24" s="90" t="s">
        <v>124</v>
      </c>
      <c r="B24" s="88"/>
      <c r="C24" s="62" t="s">
        <v>80</v>
      </c>
      <c r="D24" s="151">
        <f>Farbstoffe_qual!E2</f>
        <v>19</v>
      </c>
      <c r="E24" s="151"/>
      <c r="F24" s="20">
        <f>Farbstoffe_qual!B1</f>
        <v>29</v>
      </c>
      <c r="G24" s="62"/>
      <c r="H24" s="62"/>
      <c r="I24" s="62"/>
      <c r="J24" s="62"/>
      <c r="K24" s="62"/>
      <c r="L24" s="22">
        <f>Farbstoffe_qual!C1</f>
        <v>28</v>
      </c>
    </row>
    <row r="25" spans="1:13" s="13" customFormat="1" ht="23" customHeight="1" x14ac:dyDescent="0.4">
      <c r="A25" s="90" t="s">
        <v>124</v>
      </c>
      <c r="B25" s="88"/>
      <c r="C25" s="62" t="s">
        <v>80</v>
      </c>
      <c r="D25" s="151">
        <f>Farbstoffe_qual!F2</f>
        <v>19</v>
      </c>
      <c r="E25" s="151"/>
      <c r="F25" s="20">
        <f>Farbstoffe_qual!B1</f>
        <v>29</v>
      </c>
      <c r="G25" s="62"/>
      <c r="H25" s="62"/>
      <c r="I25" s="62"/>
      <c r="J25" s="62"/>
      <c r="K25" s="62"/>
      <c r="L25" s="22">
        <f>Farbstoffe_qual!C1</f>
        <v>28</v>
      </c>
    </row>
    <row r="26" spans="1:13" s="13" customFormat="1" ht="23" customHeight="1" x14ac:dyDescent="0.4">
      <c r="A26" s="90" t="s">
        <v>124</v>
      </c>
      <c r="B26" s="88"/>
      <c r="C26" s="62" t="s">
        <v>80</v>
      </c>
      <c r="D26" s="151">
        <f>Farbstoffe_qual!G2</f>
        <v>19</v>
      </c>
      <c r="E26" s="151"/>
      <c r="F26" s="20">
        <f>Farbstoffe_qual!B1</f>
        <v>29</v>
      </c>
      <c r="G26" s="62"/>
      <c r="H26" s="62"/>
      <c r="I26" s="62"/>
      <c r="J26" s="62"/>
      <c r="K26" s="62"/>
      <c r="L26" s="22">
        <f>Farbstoffe_qual!C1</f>
        <v>28</v>
      </c>
    </row>
    <row r="27" spans="1:13" s="13" customFormat="1" ht="23" customHeight="1" x14ac:dyDescent="0.4">
      <c r="A27" s="91">
        <f>Farbstoffe!B31</f>
        <v>18</v>
      </c>
      <c r="B27" s="88" t="s">
        <v>73</v>
      </c>
      <c r="C27" s="89">
        <v>3</v>
      </c>
      <c r="D27" s="65"/>
      <c r="E27" s="65"/>
      <c r="F27" s="20">
        <f>Farbstoffe_quan!B1</f>
        <v>23</v>
      </c>
      <c r="G27" s="62"/>
      <c r="H27" s="62"/>
      <c r="I27" s="62"/>
      <c r="J27" s="62"/>
      <c r="K27" s="62"/>
      <c r="L27" s="22">
        <f>Farbstoffe_quan!C1</f>
        <v>22</v>
      </c>
    </row>
    <row r="28" spans="1:13" s="13" customFormat="1" ht="23" customHeight="1" x14ac:dyDescent="0.4">
      <c r="A28" s="91">
        <f>Farbstoffe!C31</f>
        <v>18</v>
      </c>
      <c r="B28" s="88" t="s">
        <v>73</v>
      </c>
      <c r="C28" s="89">
        <v>3</v>
      </c>
      <c r="D28" s="66"/>
      <c r="E28" s="66"/>
      <c r="F28" s="20">
        <f>Farbstoffe_quan!B1</f>
        <v>23</v>
      </c>
      <c r="G28" s="62"/>
      <c r="H28" s="62"/>
      <c r="I28" s="62"/>
      <c r="J28" s="62"/>
      <c r="K28" s="62"/>
      <c r="L28" s="22">
        <f>Farbstoffe_quan!C1</f>
        <v>22</v>
      </c>
    </row>
    <row r="29" spans="1:13" s="13" customFormat="1" ht="23" customHeight="1" x14ac:dyDescent="0.4">
      <c r="A29" s="91">
        <f>Farbstoffe!D31</f>
        <v>18</v>
      </c>
      <c r="B29" s="88" t="s">
        <v>73</v>
      </c>
      <c r="C29" s="89">
        <v>3</v>
      </c>
      <c r="D29" s="66"/>
      <c r="E29" s="66"/>
      <c r="F29" s="20">
        <f>Farbstoffe_quan!B1</f>
        <v>23</v>
      </c>
      <c r="G29" s="62"/>
      <c r="H29" s="62"/>
      <c r="I29" s="62"/>
      <c r="J29" s="62"/>
      <c r="K29" s="62"/>
      <c r="L29" s="22">
        <f>Farbstoffe_quan!C1</f>
        <v>22</v>
      </c>
    </row>
    <row r="30" spans="1:13" s="13" customFormat="1" ht="23" customHeight="1" x14ac:dyDescent="0.4">
      <c r="A30" s="91">
        <f>Farbstoffe!E31</f>
        <v>18</v>
      </c>
      <c r="B30" s="88" t="s">
        <v>73</v>
      </c>
      <c r="C30" s="89">
        <v>3</v>
      </c>
      <c r="D30" s="66"/>
      <c r="E30" s="66"/>
      <c r="F30" s="20">
        <f>Farbstoffe_quan!B1</f>
        <v>23</v>
      </c>
      <c r="G30" s="62"/>
      <c r="H30" s="62"/>
      <c r="I30" s="62"/>
      <c r="J30" s="62"/>
      <c r="K30" s="62"/>
      <c r="L30" s="22">
        <f>Farbstoffe_quan!C1</f>
        <v>22</v>
      </c>
    </row>
    <row r="31" spans="1:13" s="13" customFormat="1" ht="23" customHeight="1" x14ac:dyDescent="0.4">
      <c r="A31" s="90" t="s">
        <v>161</v>
      </c>
      <c r="B31" s="88" t="s">
        <v>73</v>
      </c>
      <c r="C31" s="89">
        <v>3</v>
      </c>
      <c r="D31" s="66"/>
      <c r="E31" s="66"/>
      <c r="F31" s="20">
        <f>Parabene!B1</f>
        <v>6</v>
      </c>
      <c r="G31" s="62"/>
      <c r="H31" s="62"/>
      <c r="I31" s="62"/>
      <c r="J31" s="62"/>
      <c r="K31" s="62"/>
      <c r="L31" s="22">
        <f>Parabene!C1</f>
        <v>5</v>
      </c>
    </row>
    <row r="32" spans="1:13" s="13" customFormat="1" ht="23" customHeight="1" x14ac:dyDescent="0.4">
      <c r="A32" s="90" t="s">
        <v>162</v>
      </c>
      <c r="B32" s="88" t="s">
        <v>73</v>
      </c>
      <c r="C32" s="89">
        <v>3</v>
      </c>
      <c r="D32" s="66"/>
      <c r="E32" s="66"/>
      <c r="F32" s="20">
        <f>Parabene!B1</f>
        <v>6</v>
      </c>
      <c r="G32" s="62"/>
      <c r="H32" s="62"/>
      <c r="I32" s="62"/>
      <c r="J32" s="62"/>
      <c r="K32" s="62"/>
      <c r="L32" s="22">
        <f>Parabene!C1</f>
        <v>5</v>
      </c>
    </row>
    <row r="33" spans="1:12" s="13" customFormat="1" ht="23" customHeight="1" x14ac:dyDescent="0.4">
      <c r="A33" s="90" t="s">
        <v>163</v>
      </c>
      <c r="B33" s="88" t="s">
        <v>73</v>
      </c>
      <c r="C33" s="89">
        <v>3</v>
      </c>
      <c r="D33" s="66"/>
      <c r="E33" s="66"/>
      <c r="F33" s="20">
        <f>Parabene!B1</f>
        <v>6</v>
      </c>
      <c r="G33" s="62"/>
      <c r="H33" s="62"/>
      <c r="I33" s="62"/>
      <c r="J33" s="62"/>
      <c r="K33" s="62"/>
      <c r="L33" s="22">
        <f>Parabene!C1</f>
        <v>5</v>
      </c>
    </row>
    <row r="34" spans="1:12" s="13" customFormat="1" ht="23" customHeight="1" x14ac:dyDescent="0.4">
      <c r="A34" s="90" t="s">
        <v>284</v>
      </c>
      <c r="B34" s="88" t="s">
        <v>164</v>
      </c>
      <c r="C34" s="89" t="s">
        <v>165</v>
      </c>
      <c r="D34" s="111">
        <f>Phosphate!D17</f>
        <v>4</v>
      </c>
      <c r="E34" s="111">
        <f>Phosphate!E17</f>
        <v>4</v>
      </c>
      <c r="F34" s="20">
        <f>Phosphate!$B$1</f>
        <v>8</v>
      </c>
      <c r="G34" s="62"/>
      <c r="H34" s="62"/>
      <c r="I34" s="62"/>
      <c r="J34" s="62"/>
      <c r="K34" s="62"/>
      <c r="L34" s="22">
        <f>Phosphate!$C$1</f>
        <v>7</v>
      </c>
    </row>
    <row r="35" spans="1:12" s="13" customFormat="1" ht="23" customHeight="1" x14ac:dyDescent="0.4">
      <c r="A35" s="90" t="s">
        <v>195</v>
      </c>
      <c r="B35" s="88" t="s">
        <v>164</v>
      </c>
      <c r="C35" s="89" t="s">
        <v>165</v>
      </c>
      <c r="D35" s="111">
        <f>Phosphate!B17</f>
        <v>4</v>
      </c>
      <c r="E35" s="111">
        <f>Phosphate!C17</f>
        <v>4</v>
      </c>
      <c r="F35" s="20">
        <f>Phosphate!$B$1</f>
        <v>8</v>
      </c>
      <c r="G35" s="62"/>
      <c r="H35" s="62"/>
      <c r="I35" s="62"/>
      <c r="J35" s="62"/>
      <c r="K35" s="62"/>
      <c r="L35" s="22">
        <f>Phosphate!$C$1</f>
        <v>7</v>
      </c>
    </row>
    <row r="36" spans="1:12" s="13" customFormat="1" ht="23" customHeight="1" x14ac:dyDescent="0.4">
      <c r="A36" s="90" t="s">
        <v>285</v>
      </c>
      <c r="B36" s="88" t="s">
        <v>166</v>
      </c>
      <c r="C36" s="89">
        <v>3</v>
      </c>
      <c r="D36" s="66"/>
      <c r="E36" s="66"/>
      <c r="F36" s="20">
        <f>Phosphatequan!B1</f>
        <v>6</v>
      </c>
      <c r="G36" s="62"/>
      <c r="H36" s="62"/>
      <c r="I36" s="62"/>
      <c r="J36" s="62"/>
      <c r="K36" s="62"/>
      <c r="L36" s="22">
        <f>Phosphatequan!$C$1</f>
        <v>5</v>
      </c>
    </row>
    <row r="37" spans="1:12" s="13" customFormat="1" ht="23" customHeight="1" x14ac:dyDescent="0.4">
      <c r="A37" s="90" t="s">
        <v>280</v>
      </c>
      <c r="B37" s="88" t="s">
        <v>166</v>
      </c>
      <c r="C37" s="89">
        <v>3</v>
      </c>
      <c r="D37" s="66"/>
      <c r="E37" s="66"/>
      <c r="F37" s="20">
        <f>Phosphatequan!B1</f>
        <v>6</v>
      </c>
      <c r="G37" s="62"/>
      <c r="H37" s="62"/>
      <c r="I37" s="62"/>
      <c r="J37" s="62"/>
      <c r="K37" s="62"/>
      <c r="L37" s="22">
        <f>Phosphatequan!$C$1</f>
        <v>5</v>
      </c>
    </row>
    <row r="38" spans="1:12" ht="23" customHeight="1" x14ac:dyDescent="0.4">
      <c r="A38" s="90" t="s">
        <v>281</v>
      </c>
      <c r="B38" s="88" t="s">
        <v>166</v>
      </c>
      <c r="C38" s="89">
        <v>3</v>
      </c>
      <c r="D38" s="66"/>
      <c r="E38" s="66"/>
      <c r="F38" s="20">
        <f>Phosphat!B1</f>
        <v>24</v>
      </c>
      <c r="L38" s="22">
        <f>Phosphat!C1</f>
        <v>23</v>
      </c>
    </row>
    <row r="39" spans="1:12" ht="23" customHeight="1" x14ac:dyDescent="0.4">
      <c r="A39" s="90" t="s">
        <v>282</v>
      </c>
      <c r="B39" s="88" t="s">
        <v>73</v>
      </c>
      <c r="C39" s="89">
        <v>3</v>
      </c>
      <c r="D39" s="66"/>
      <c r="E39" s="66"/>
      <c r="F39" s="20">
        <f>'SO2'!B1</f>
        <v>26</v>
      </c>
      <c r="L39" s="22">
        <f>'SO2'!C1</f>
        <v>25</v>
      </c>
    </row>
    <row r="40" spans="1:12" ht="26" customHeight="1" x14ac:dyDescent="0.45">
      <c r="A40" s="11" t="s">
        <v>7</v>
      </c>
    </row>
    <row r="41" spans="1:12" ht="21.2" customHeight="1" x14ac:dyDescent="0.4">
      <c r="A41" s="92" t="s">
        <v>154</v>
      </c>
      <c r="B41" s="147"/>
      <c r="C41" s="147"/>
      <c r="D41" s="147"/>
      <c r="E41" s="147"/>
      <c r="F41" s="147"/>
      <c r="G41" s="147"/>
      <c r="H41" s="147"/>
      <c r="I41" s="147"/>
      <c r="J41" s="147"/>
      <c r="K41" s="49" t="b">
        <f>ISBLANK(VLOOKUP(F22,Indol!A3:C10,3))</f>
        <v>1</v>
      </c>
    </row>
    <row r="42" spans="1:12" ht="28.05" customHeight="1" x14ac:dyDescent="0.4">
      <c r="A42" s="93" t="str">
        <f>IF(F22=L22,"bitte eingeben:",IF(K41,"","Art der Modifikation:"))</f>
        <v/>
      </c>
      <c r="B42" s="146"/>
      <c r="C42" s="146"/>
      <c r="D42" s="146"/>
      <c r="E42" s="146"/>
      <c r="F42" s="146"/>
      <c r="G42" s="146"/>
      <c r="H42" s="146"/>
      <c r="I42" s="146"/>
      <c r="J42" s="146"/>
    </row>
    <row r="43" spans="1:12" ht="21.2" customHeight="1" x14ac:dyDescent="0.4">
      <c r="A43" s="92" t="s">
        <v>155</v>
      </c>
      <c r="B43" s="147"/>
      <c r="C43" s="147"/>
      <c r="D43" s="147"/>
      <c r="E43" s="147"/>
      <c r="F43" s="147"/>
      <c r="G43" s="147"/>
      <c r="H43" s="147"/>
      <c r="I43" s="147"/>
      <c r="J43" s="147"/>
      <c r="K43" s="49" t="b">
        <f>ISBLANK(VLOOKUP(G22,Indol!A17:C24,3))</f>
        <v>1</v>
      </c>
    </row>
    <row r="44" spans="1:12" ht="28.05" customHeight="1" x14ac:dyDescent="0.4">
      <c r="A44" s="93" t="str">
        <f>IF(G22=M22,"bitte eingeben:",IF(K43,"","Art der Modifikation:"))</f>
        <v/>
      </c>
      <c r="B44" s="146"/>
      <c r="C44" s="146"/>
      <c r="D44" s="146"/>
      <c r="E44" s="146"/>
      <c r="F44" s="146"/>
      <c r="G44" s="146"/>
      <c r="H44" s="146"/>
      <c r="I44" s="146"/>
      <c r="J44" s="146"/>
    </row>
    <row r="45" spans="1:12" ht="21.2" customHeight="1" x14ac:dyDescent="0.4">
      <c r="A45" s="92" t="s">
        <v>83</v>
      </c>
      <c r="B45" s="147"/>
      <c r="C45" s="147"/>
      <c r="D45" s="147"/>
      <c r="E45" s="147"/>
      <c r="F45" s="147"/>
      <c r="G45" s="147"/>
      <c r="H45" s="147"/>
      <c r="I45" s="147"/>
      <c r="J45" s="147"/>
      <c r="K45" s="49" t="b">
        <f>ISBLANK(VLOOKUP(F23,Farbstoffe_qual!A3:C31,3))</f>
        <v>1</v>
      </c>
    </row>
    <row r="46" spans="1:12" ht="28.05" customHeight="1" x14ac:dyDescent="0.4">
      <c r="A46" s="93" t="str">
        <f>IF(F23=L23,"bitte eingeben:",IF(K45,"","Art der Modifikation:"))</f>
        <v/>
      </c>
      <c r="B46" s="146"/>
      <c r="C46" s="146"/>
      <c r="D46" s="146"/>
      <c r="E46" s="146"/>
      <c r="F46" s="146"/>
      <c r="G46" s="146"/>
      <c r="H46" s="146"/>
      <c r="I46" s="146"/>
      <c r="J46" s="146"/>
    </row>
    <row r="47" spans="1:12" ht="21.2" customHeight="1" x14ac:dyDescent="0.4">
      <c r="A47" s="92" t="s">
        <v>130</v>
      </c>
      <c r="B47" s="147"/>
      <c r="C47" s="147"/>
      <c r="D47" s="147"/>
      <c r="E47" s="147"/>
      <c r="F47" s="147"/>
      <c r="G47" s="147"/>
      <c r="H47" s="147"/>
      <c r="I47" s="147"/>
      <c r="J47" s="147"/>
      <c r="K47" s="49" t="b">
        <f>ISBLANK(VLOOKUP(F27,Farbstoffe_qual!A3:C31,3))</f>
        <v>1</v>
      </c>
    </row>
    <row r="48" spans="1:12" ht="28.05" customHeight="1" x14ac:dyDescent="0.4">
      <c r="A48" s="93" t="str">
        <f>IF(F27=L27,"bitte eingeben:",IF(K47,"","Art der Modifikation:"))</f>
        <v/>
      </c>
      <c r="B48" s="146"/>
      <c r="C48" s="146"/>
      <c r="D48" s="146"/>
      <c r="E48" s="146"/>
      <c r="F48" s="146"/>
      <c r="G48" s="146"/>
      <c r="H48" s="146"/>
      <c r="I48" s="146"/>
      <c r="J48" s="146"/>
    </row>
    <row r="49" spans="1:11" ht="21.2" customHeight="1" x14ac:dyDescent="0.4">
      <c r="A49" s="92" t="s">
        <v>248</v>
      </c>
      <c r="B49" s="147"/>
      <c r="C49" s="147"/>
      <c r="D49" s="147"/>
      <c r="E49" s="147"/>
      <c r="F49" s="147"/>
      <c r="G49" s="147"/>
      <c r="H49" s="147"/>
      <c r="I49" s="147"/>
      <c r="J49" s="147"/>
      <c r="K49" s="49" t="b">
        <f>ISBLANK(VLOOKUP(F31,Parabene!A3:C8,3))</f>
        <v>1</v>
      </c>
    </row>
    <row r="50" spans="1:11" ht="28.05" customHeight="1" x14ac:dyDescent="0.4">
      <c r="A50" s="93" t="str">
        <f>IF(F31=L31,"bitte eingeben:",IF(K49,"","Art der Modifikation:"))</f>
        <v/>
      </c>
      <c r="B50" s="146"/>
      <c r="C50" s="146"/>
      <c r="D50" s="146"/>
      <c r="E50" s="146"/>
      <c r="F50" s="146"/>
      <c r="G50" s="146"/>
      <c r="H50" s="146"/>
      <c r="I50" s="146"/>
      <c r="J50" s="146"/>
    </row>
    <row r="51" spans="1:11" ht="21.2" customHeight="1" x14ac:dyDescent="0.4">
      <c r="A51" s="92" t="s">
        <v>275</v>
      </c>
      <c r="B51" s="147"/>
      <c r="C51" s="147"/>
      <c r="D51" s="147"/>
      <c r="E51" s="147"/>
      <c r="F51" s="147"/>
      <c r="G51" s="147"/>
      <c r="H51" s="147"/>
      <c r="I51" s="147"/>
      <c r="J51" s="147"/>
      <c r="K51" s="49" t="b">
        <f>ISBLANK(VLOOKUP(F34,Phosphate!A3:C10,3))</f>
        <v>1</v>
      </c>
    </row>
    <row r="52" spans="1:11" ht="28.05" customHeight="1" x14ac:dyDescent="0.4">
      <c r="A52" s="93" t="str">
        <f>IF(F34=L34,"bitte eingeben:",IF(K51,"","Art der Modifikation:"))</f>
        <v/>
      </c>
      <c r="B52" s="146"/>
      <c r="C52" s="146"/>
      <c r="D52" s="146"/>
      <c r="E52" s="146"/>
      <c r="F52" s="146"/>
      <c r="G52" s="146"/>
      <c r="H52" s="146"/>
      <c r="I52" s="146"/>
      <c r="J52" s="146"/>
    </row>
    <row r="53" spans="1:11" ht="28.05" customHeight="1" x14ac:dyDescent="0.4">
      <c r="A53" s="92" t="s">
        <v>276</v>
      </c>
      <c r="B53" s="147"/>
      <c r="C53" s="147"/>
      <c r="D53" s="147"/>
      <c r="E53" s="147"/>
      <c r="F53" s="147"/>
      <c r="G53" s="147"/>
      <c r="H53" s="147"/>
      <c r="I53" s="147"/>
      <c r="J53" s="147"/>
      <c r="K53" s="49" t="b">
        <f>ISBLANK(VLOOKUP(F36,Phosphatequan!A3:C8,3))</f>
        <v>1</v>
      </c>
    </row>
    <row r="54" spans="1:11" ht="28.05" customHeight="1" x14ac:dyDescent="0.4">
      <c r="A54" s="93" t="str">
        <f>IF(F36=L36,"bitte eingeben:",IF(K53,"","Art der Modifikation:"))</f>
        <v/>
      </c>
      <c r="B54" s="146"/>
      <c r="C54" s="146"/>
      <c r="D54" s="146"/>
      <c r="E54" s="146"/>
      <c r="F54" s="146"/>
      <c r="G54" s="146"/>
      <c r="H54" s="146"/>
      <c r="I54" s="146"/>
      <c r="J54" s="146"/>
    </row>
    <row r="55" spans="1:11" ht="21.2" customHeight="1" x14ac:dyDescent="0.4">
      <c r="A55" s="92" t="s">
        <v>249</v>
      </c>
      <c r="B55" s="147"/>
      <c r="C55" s="147"/>
      <c r="D55" s="147"/>
      <c r="E55" s="147"/>
      <c r="F55" s="147"/>
      <c r="G55" s="147"/>
      <c r="H55" s="147"/>
      <c r="I55" s="147"/>
      <c r="J55" s="147"/>
      <c r="K55" s="49" t="b">
        <f>ISBLANK(VLOOKUP(F38,Phosphat!A3:C26,3))</f>
        <v>1</v>
      </c>
    </row>
    <row r="56" spans="1:11" ht="28.05" customHeight="1" x14ac:dyDescent="0.4">
      <c r="A56" s="93" t="str">
        <f>IF(F38=L38,"bitte eingeben:",IF(K55,"","Art der Modifikation:"))</f>
        <v/>
      </c>
      <c r="B56" s="146"/>
      <c r="C56" s="146"/>
      <c r="D56" s="146"/>
      <c r="E56" s="146"/>
      <c r="F56" s="146"/>
      <c r="G56" s="146"/>
      <c r="H56" s="146"/>
      <c r="I56" s="146"/>
      <c r="J56" s="146"/>
    </row>
    <row r="57" spans="1:11" ht="21.2" customHeight="1" x14ac:dyDescent="0.4">
      <c r="A57" s="92" t="s">
        <v>250</v>
      </c>
      <c r="B57" s="147"/>
      <c r="C57" s="147"/>
      <c r="D57" s="147"/>
      <c r="E57" s="147"/>
      <c r="F57" s="147"/>
      <c r="G57" s="147"/>
      <c r="H57" s="147"/>
      <c r="I57" s="147"/>
      <c r="J57" s="147"/>
      <c r="K57" s="49" t="b">
        <f>ISBLANK(VLOOKUP(F39,'SO2'!A3:C28,3))</f>
        <v>1</v>
      </c>
    </row>
    <row r="58" spans="1:11" ht="28.05" customHeight="1" x14ac:dyDescent="0.4">
      <c r="A58" s="93" t="str">
        <f>IF(F39=L39,"bitte eingeben:",IF(K57,"","Art der Modifikation:"))</f>
        <v/>
      </c>
      <c r="B58" s="146"/>
      <c r="C58" s="146"/>
      <c r="D58" s="146"/>
      <c r="E58" s="146"/>
      <c r="F58" s="146"/>
      <c r="G58" s="146"/>
      <c r="H58" s="146"/>
      <c r="I58" s="146"/>
      <c r="J58" s="146"/>
    </row>
  </sheetData>
  <sheetProtection algorithmName="SHA-512" hashValue="25XPHniS7NJJeXfxYf0QbEGFVS+pTicpHiBXw2ZvaTDVx9ashYz55oaMFl6sOEwLoOzUW99S4WuqWc3ybbLr+Q==" saltValue="cG80dQfz0181lbBU8MnTHA==" spinCount="100000" sheet="1" objects="1" scenarios="1"/>
  <mergeCells count="36">
    <mergeCell ref="E3:F3"/>
    <mergeCell ref="B5:C5"/>
    <mergeCell ref="A11:J11"/>
    <mergeCell ref="A8:J8"/>
    <mergeCell ref="A9:J9"/>
    <mergeCell ref="A10:J10"/>
    <mergeCell ref="A7:J7"/>
    <mergeCell ref="B41:J41"/>
    <mergeCell ref="A12:G12"/>
    <mergeCell ref="A13:J13"/>
    <mergeCell ref="D25:E25"/>
    <mergeCell ref="D23:E23"/>
    <mergeCell ref="A19:G19"/>
    <mergeCell ref="D24:E24"/>
    <mergeCell ref="A18:G18"/>
    <mergeCell ref="A14:J14"/>
    <mergeCell ref="A16:G16"/>
    <mergeCell ref="A15:J15"/>
    <mergeCell ref="D26:E26"/>
    <mergeCell ref="B43:J43"/>
    <mergeCell ref="B42:J42"/>
    <mergeCell ref="B44:J44"/>
    <mergeCell ref="B48:J48"/>
    <mergeCell ref="B45:J45"/>
    <mergeCell ref="B46:J46"/>
    <mergeCell ref="B47:J47"/>
    <mergeCell ref="B56:J56"/>
    <mergeCell ref="B57:J57"/>
    <mergeCell ref="B58:J58"/>
    <mergeCell ref="B49:J49"/>
    <mergeCell ref="B50:J50"/>
    <mergeCell ref="B51:J51"/>
    <mergeCell ref="B52:J52"/>
    <mergeCell ref="B55:J55"/>
    <mergeCell ref="B53:J53"/>
    <mergeCell ref="B54:J54"/>
  </mergeCells>
  <phoneticPr fontId="0" type="noConversion"/>
  <conditionalFormatting sqref="B42">
    <cfRule type="expression" dxfId="26" priority="180" stopIfTrue="1">
      <formula>OR($F$22-$L$22=0,NOT($K$41))</formula>
    </cfRule>
  </conditionalFormatting>
  <conditionalFormatting sqref="B43">
    <cfRule type="expression" dxfId="25" priority="142" stopIfTrue="1">
      <formula>#REF!-14=0</formula>
    </cfRule>
  </conditionalFormatting>
  <conditionalFormatting sqref="B44">
    <cfRule type="expression" dxfId="24" priority="26" stopIfTrue="1">
      <formula>OR($G$22-$M$22=0,NOT($K$43))</formula>
    </cfRule>
  </conditionalFormatting>
  <conditionalFormatting sqref="B45">
    <cfRule type="expression" dxfId="23" priority="38" stopIfTrue="1">
      <formula>#REF!-14=0</formula>
    </cfRule>
  </conditionalFormatting>
  <conditionalFormatting sqref="B46">
    <cfRule type="expression" dxfId="22" priority="39" stopIfTrue="1">
      <formula>OR($F$23-$L$23=0,NOT($K$45))</formula>
    </cfRule>
  </conditionalFormatting>
  <conditionalFormatting sqref="B47">
    <cfRule type="expression" dxfId="21" priority="36" stopIfTrue="1">
      <formula>#REF!-14=0</formula>
    </cfRule>
  </conditionalFormatting>
  <conditionalFormatting sqref="B48">
    <cfRule type="expression" dxfId="20" priority="37" stopIfTrue="1">
      <formula>OR($F$27-$L$27=0,NOT($K$47))</formula>
    </cfRule>
  </conditionalFormatting>
  <conditionalFormatting sqref="B49">
    <cfRule type="expression" dxfId="19" priority="12" stopIfTrue="1">
      <formula>#REF!-14=0</formula>
    </cfRule>
  </conditionalFormatting>
  <conditionalFormatting sqref="B50">
    <cfRule type="expression" dxfId="18" priority="4" stopIfTrue="1">
      <formula>OR($F$31-$L$31=0,NOT($K$49))</formula>
    </cfRule>
  </conditionalFormatting>
  <conditionalFormatting sqref="B51">
    <cfRule type="expression" dxfId="17" priority="10" stopIfTrue="1">
      <formula>#REF!-14=0</formula>
    </cfRule>
  </conditionalFormatting>
  <conditionalFormatting sqref="B52">
    <cfRule type="expression" dxfId="16" priority="9" stopIfTrue="1">
      <formula>OR($F$34-$L$34=0,NOT($K$51))</formula>
    </cfRule>
  </conditionalFormatting>
  <conditionalFormatting sqref="B53">
    <cfRule type="expression" dxfId="15" priority="3" stopIfTrue="1">
      <formula>#REF!-14=0</formula>
    </cfRule>
  </conditionalFormatting>
  <conditionalFormatting sqref="B54">
    <cfRule type="expression" dxfId="14" priority="2" stopIfTrue="1">
      <formula>OR($F$36-$L$36=0,NOT($K$53))</formula>
    </cfRule>
  </conditionalFormatting>
  <conditionalFormatting sqref="B55">
    <cfRule type="expression" dxfId="13" priority="8" stopIfTrue="1">
      <formula>#REF!-14=0</formula>
    </cfRule>
  </conditionalFormatting>
  <conditionalFormatting sqref="B56">
    <cfRule type="expression" dxfId="12" priority="7" stopIfTrue="1">
      <formula>OR($F$38-$L$38=0,NOT($K$55))</formula>
    </cfRule>
  </conditionalFormatting>
  <conditionalFormatting sqref="B57">
    <cfRule type="expression" dxfId="11" priority="6" stopIfTrue="1">
      <formula>#REF!-14=0</formula>
    </cfRule>
  </conditionalFormatting>
  <conditionalFormatting sqref="B58">
    <cfRule type="expression" dxfId="10" priority="5" stopIfTrue="1">
      <formula>OR($F$39-$L$39=0,NOT($K$57))</formula>
    </cfRule>
  </conditionalFormatting>
  <conditionalFormatting sqref="C23:C26">
    <cfRule type="cellIs" dxfId="9" priority="46" stopIfTrue="1" operator="equal">
      <formula>4</formula>
    </cfRule>
  </conditionalFormatting>
  <conditionalFormatting sqref="F22">
    <cfRule type="expression" dxfId="8" priority="174" stopIfTrue="1">
      <formula>$F$22-$L$22=1</formula>
    </cfRule>
  </conditionalFormatting>
  <conditionalFormatting sqref="F23:F26">
    <cfRule type="expression" dxfId="7" priority="91" stopIfTrue="1">
      <formula>$F$23-$L$23=1</formula>
    </cfRule>
  </conditionalFormatting>
  <conditionalFormatting sqref="F27:F39">
    <cfRule type="expression" dxfId="6" priority="1" stopIfTrue="1">
      <formula>F27-L27=1</formula>
    </cfRule>
  </conditionalFormatting>
  <conditionalFormatting sqref="G22">
    <cfRule type="expression" dxfId="5" priority="27" stopIfTrue="1">
      <formula>$G$22-$M$22=1</formula>
    </cfRule>
  </conditionalFormatting>
  <conditionalFormatting sqref="G23:K37">
    <cfRule type="cellIs" dxfId="4" priority="71" stopIfTrue="1" operator="equal">
      <formula>4</formula>
    </cfRule>
  </conditionalFormatting>
  <conditionalFormatting sqref="H21:K22">
    <cfRule type="cellIs" dxfId="3" priority="29" stopIfTrue="1" operator="equal">
      <formula>4</formula>
    </cfRule>
  </conditionalFormatting>
  <conditionalFormatting sqref="L22:M22">
    <cfRule type="cellIs" dxfId="2" priority="28" stopIfTrue="1" operator="equal">
      <formula>6</formula>
    </cfRule>
  </conditionalFormatting>
  <pageMargins left="0.78740157480314965" right="0.47244094488188976" top="0.6692913385826772" bottom="0.55118110236220474" header="0.3543307086614173" footer="0.3543307086614173"/>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4" r:id="rId4" name="Drop Down 66">
              <controlPr locked="0" defaultSize="0" autoLine="0" autoPict="0">
                <anchor moveWithCells="1">
                  <from>
                    <xdr:col>1</xdr:col>
                    <xdr:colOff>23813</xdr:colOff>
                    <xdr:row>40</xdr:row>
                    <xdr:rowOff>23813</xdr:rowOff>
                  </from>
                  <to>
                    <xdr:col>9</xdr:col>
                    <xdr:colOff>295275</xdr:colOff>
                    <xdr:row>40</xdr:row>
                    <xdr:rowOff>242888</xdr:rowOff>
                  </to>
                </anchor>
              </controlPr>
            </control>
          </mc:Choice>
        </mc:AlternateContent>
        <mc:AlternateContent xmlns:mc="http://schemas.openxmlformats.org/markup-compatibility/2006">
          <mc:Choice Requires="x14">
            <control shapeId="2115" r:id="rId5" name="Drop Down 67">
              <controlPr locked="0" defaultSize="0" autoLine="0" autoPict="0">
                <anchor moveWithCells="1">
                  <from>
                    <xdr:col>1</xdr:col>
                    <xdr:colOff>23813</xdr:colOff>
                    <xdr:row>42</xdr:row>
                    <xdr:rowOff>23813</xdr:rowOff>
                  </from>
                  <to>
                    <xdr:col>9</xdr:col>
                    <xdr:colOff>295275</xdr:colOff>
                    <xdr:row>42</xdr:row>
                    <xdr:rowOff>242888</xdr:rowOff>
                  </to>
                </anchor>
              </controlPr>
            </control>
          </mc:Choice>
        </mc:AlternateContent>
        <mc:AlternateContent xmlns:mc="http://schemas.openxmlformats.org/markup-compatibility/2006">
          <mc:Choice Requires="x14">
            <control shapeId="2121" r:id="rId6" name="Drop Down 73">
              <controlPr locked="0" defaultSize="0" autoLine="0" autoPict="0">
                <anchor moveWithCells="1">
                  <from>
                    <xdr:col>8</xdr:col>
                    <xdr:colOff>252413</xdr:colOff>
                    <xdr:row>16</xdr:row>
                    <xdr:rowOff>61913</xdr:rowOff>
                  </from>
                  <to>
                    <xdr:col>9</xdr:col>
                    <xdr:colOff>519113</xdr:colOff>
                    <xdr:row>16</xdr:row>
                    <xdr:rowOff>333375</xdr:rowOff>
                  </to>
                </anchor>
              </controlPr>
            </control>
          </mc:Choice>
        </mc:AlternateContent>
        <mc:AlternateContent xmlns:mc="http://schemas.openxmlformats.org/markup-compatibility/2006">
          <mc:Choice Requires="x14">
            <control shapeId="2149" r:id="rId7" name="Drop Down 101">
              <controlPr locked="0" defaultSize="0" autoLine="0" autoPict="0">
                <anchor moveWithCells="1">
                  <from>
                    <xdr:col>3</xdr:col>
                    <xdr:colOff>23813</xdr:colOff>
                    <xdr:row>22</xdr:row>
                    <xdr:rowOff>9525</xdr:rowOff>
                  </from>
                  <to>
                    <xdr:col>4</xdr:col>
                    <xdr:colOff>809625</xdr:colOff>
                    <xdr:row>22</xdr:row>
                    <xdr:rowOff>290513</xdr:rowOff>
                  </to>
                </anchor>
              </controlPr>
            </control>
          </mc:Choice>
        </mc:AlternateContent>
        <mc:AlternateContent xmlns:mc="http://schemas.openxmlformats.org/markup-compatibility/2006">
          <mc:Choice Requires="x14">
            <control shapeId="2150" r:id="rId8" name="Drop Down 102">
              <controlPr locked="0" defaultSize="0" autoLine="0" autoPict="0">
                <anchor moveWithCells="1">
                  <from>
                    <xdr:col>3</xdr:col>
                    <xdr:colOff>23813</xdr:colOff>
                    <xdr:row>23</xdr:row>
                    <xdr:rowOff>9525</xdr:rowOff>
                  </from>
                  <to>
                    <xdr:col>4</xdr:col>
                    <xdr:colOff>809625</xdr:colOff>
                    <xdr:row>23</xdr:row>
                    <xdr:rowOff>290513</xdr:rowOff>
                  </to>
                </anchor>
              </controlPr>
            </control>
          </mc:Choice>
        </mc:AlternateContent>
        <mc:AlternateContent xmlns:mc="http://schemas.openxmlformats.org/markup-compatibility/2006">
          <mc:Choice Requires="x14">
            <control shapeId="2151" r:id="rId9" name="Drop Down 103">
              <controlPr locked="0" defaultSize="0" autoLine="0" autoPict="0">
                <anchor moveWithCells="1">
                  <from>
                    <xdr:col>3</xdr:col>
                    <xdr:colOff>23813</xdr:colOff>
                    <xdr:row>24</xdr:row>
                    <xdr:rowOff>9525</xdr:rowOff>
                  </from>
                  <to>
                    <xdr:col>4</xdr:col>
                    <xdr:colOff>809625</xdr:colOff>
                    <xdr:row>24</xdr:row>
                    <xdr:rowOff>290513</xdr:rowOff>
                  </to>
                </anchor>
              </controlPr>
            </control>
          </mc:Choice>
        </mc:AlternateContent>
        <mc:AlternateContent xmlns:mc="http://schemas.openxmlformats.org/markup-compatibility/2006">
          <mc:Choice Requires="x14">
            <control shapeId="2152" r:id="rId10" name="Drop Down 104">
              <controlPr locked="0" defaultSize="0" autoLine="0" autoPict="0">
                <anchor moveWithCells="1">
                  <from>
                    <xdr:col>3</xdr:col>
                    <xdr:colOff>23813</xdr:colOff>
                    <xdr:row>25</xdr:row>
                    <xdr:rowOff>9525</xdr:rowOff>
                  </from>
                  <to>
                    <xdr:col>4</xdr:col>
                    <xdr:colOff>809625</xdr:colOff>
                    <xdr:row>25</xdr:row>
                    <xdr:rowOff>290513</xdr:rowOff>
                  </to>
                </anchor>
              </controlPr>
            </control>
          </mc:Choice>
        </mc:AlternateContent>
        <mc:AlternateContent xmlns:mc="http://schemas.openxmlformats.org/markup-compatibility/2006">
          <mc:Choice Requires="x14">
            <control shapeId="2153" r:id="rId11" name="Drop Down 105">
              <controlPr locked="0" defaultSize="0" autoLine="0" autoPict="0">
                <anchor moveWithCells="1">
                  <from>
                    <xdr:col>0</xdr:col>
                    <xdr:colOff>0</xdr:colOff>
                    <xdr:row>26</xdr:row>
                    <xdr:rowOff>0</xdr:rowOff>
                  </from>
                  <to>
                    <xdr:col>0</xdr:col>
                    <xdr:colOff>2447925</xdr:colOff>
                    <xdr:row>26</xdr:row>
                    <xdr:rowOff>290513</xdr:rowOff>
                  </to>
                </anchor>
              </controlPr>
            </control>
          </mc:Choice>
        </mc:AlternateContent>
        <mc:AlternateContent xmlns:mc="http://schemas.openxmlformats.org/markup-compatibility/2006">
          <mc:Choice Requires="x14">
            <control shapeId="2155" r:id="rId12" name="Drop Down 107">
              <controlPr locked="0" defaultSize="0" autoLine="0" autoPict="0">
                <anchor moveWithCells="1">
                  <from>
                    <xdr:col>0</xdr:col>
                    <xdr:colOff>0</xdr:colOff>
                    <xdr:row>27</xdr:row>
                    <xdr:rowOff>9525</xdr:rowOff>
                  </from>
                  <to>
                    <xdr:col>0</xdr:col>
                    <xdr:colOff>2447925</xdr:colOff>
                    <xdr:row>28</xdr:row>
                    <xdr:rowOff>9525</xdr:rowOff>
                  </to>
                </anchor>
              </controlPr>
            </control>
          </mc:Choice>
        </mc:AlternateContent>
        <mc:AlternateContent xmlns:mc="http://schemas.openxmlformats.org/markup-compatibility/2006">
          <mc:Choice Requires="x14">
            <control shapeId="2157" r:id="rId13" name="Drop Down 109">
              <controlPr locked="0" defaultSize="0" autoLine="0" autoPict="0">
                <anchor moveWithCells="1">
                  <from>
                    <xdr:col>0</xdr:col>
                    <xdr:colOff>0</xdr:colOff>
                    <xdr:row>28</xdr:row>
                    <xdr:rowOff>0</xdr:rowOff>
                  </from>
                  <to>
                    <xdr:col>0</xdr:col>
                    <xdr:colOff>2447925</xdr:colOff>
                    <xdr:row>28</xdr:row>
                    <xdr:rowOff>290513</xdr:rowOff>
                  </to>
                </anchor>
              </controlPr>
            </control>
          </mc:Choice>
        </mc:AlternateContent>
        <mc:AlternateContent xmlns:mc="http://schemas.openxmlformats.org/markup-compatibility/2006">
          <mc:Choice Requires="x14">
            <control shapeId="2159" r:id="rId14" name="Drop Down 111">
              <controlPr locked="0" defaultSize="0" autoLine="0" autoPict="0">
                <anchor moveWithCells="1">
                  <from>
                    <xdr:col>0</xdr:col>
                    <xdr:colOff>0</xdr:colOff>
                    <xdr:row>29</xdr:row>
                    <xdr:rowOff>0</xdr:rowOff>
                  </from>
                  <to>
                    <xdr:col>0</xdr:col>
                    <xdr:colOff>2447925</xdr:colOff>
                    <xdr:row>29</xdr:row>
                    <xdr:rowOff>290513</xdr:rowOff>
                  </to>
                </anchor>
              </controlPr>
            </control>
          </mc:Choice>
        </mc:AlternateContent>
        <mc:AlternateContent xmlns:mc="http://schemas.openxmlformats.org/markup-compatibility/2006">
          <mc:Choice Requires="x14">
            <control shapeId="2163" r:id="rId15" name="Drop Down 115">
              <controlPr locked="0" defaultSize="0" autoLine="0" autoPict="0">
                <anchor moveWithCells="1">
                  <from>
                    <xdr:col>1</xdr:col>
                    <xdr:colOff>23813</xdr:colOff>
                    <xdr:row>44</xdr:row>
                    <xdr:rowOff>23813</xdr:rowOff>
                  </from>
                  <to>
                    <xdr:col>9</xdr:col>
                    <xdr:colOff>295275</xdr:colOff>
                    <xdr:row>44</xdr:row>
                    <xdr:rowOff>242888</xdr:rowOff>
                  </to>
                </anchor>
              </controlPr>
            </control>
          </mc:Choice>
        </mc:AlternateContent>
        <mc:AlternateContent xmlns:mc="http://schemas.openxmlformats.org/markup-compatibility/2006">
          <mc:Choice Requires="x14">
            <control shapeId="2164" r:id="rId16" name="Drop Down 116">
              <controlPr locked="0" defaultSize="0" autoLine="0" autoPict="0">
                <anchor moveWithCells="1">
                  <from>
                    <xdr:col>1</xdr:col>
                    <xdr:colOff>23813</xdr:colOff>
                    <xdr:row>46</xdr:row>
                    <xdr:rowOff>23813</xdr:rowOff>
                  </from>
                  <to>
                    <xdr:col>9</xdr:col>
                    <xdr:colOff>295275</xdr:colOff>
                    <xdr:row>46</xdr:row>
                    <xdr:rowOff>242888</xdr:rowOff>
                  </to>
                </anchor>
              </controlPr>
            </control>
          </mc:Choice>
        </mc:AlternateContent>
        <mc:AlternateContent xmlns:mc="http://schemas.openxmlformats.org/markup-compatibility/2006">
          <mc:Choice Requires="x14">
            <control shapeId="2165" r:id="rId17" name="Drop Down 117">
              <controlPr locked="0" defaultSize="0" autoLine="0" autoPict="0">
                <anchor moveWithCells="1">
                  <from>
                    <xdr:col>3</xdr:col>
                    <xdr:colOff>23813</xdr:colOff>
                    <xdr:row>33</xdr:row>
                    <xdr:rowOff>28575</xdr:rowOff>
                  </from>
                  <to>
                    <xdr:col>3</xdr:col>
                    <xdr:colOff>847725</xdr:colOff>
                    <xdr:row>34</xdr:row>
                    <xdr:rowOff>23813</xdr:rowOff>
                  </to>
                </anchor>
              </controlPr>
            </control>
          </mc:Choice>
        </mc:AlternateContent>
        <mc:AlternateContent xmlns:mc="http://schemas.openxmlformats.org/markup-compatibility/2006">
          <mc:Choice Requires="x14">
            <control shapeId="2168" r:id="rId18" name="Drop Down 120">
              <controlPr locked="0" defaultSize="0" autoLine="0" autoPict="0">
                <anchor moveWithCells="1">
                  <from>
                    <xdr:col>4</xdr:col>
                    <xdr:colOff>23813</xdr:colOff>
                    <xdr:row>33</xdr:row>
                    <xdr:rowOff>28575</xdr:rowOff>
                  </from>
                  <to>
                    <xdr:col>4</xdr:col>
                    <xdr:colOff>847725</xdr:colOff>
                    <xdr:row>34</xdr:row>
                    <xdr:rowOff>23813</xdr:rowOff>
                  </to>
                </anchor>
              </controlPr>
            </control>
          </mc:Choice>
        </mc:AlternateContent>
        <mc:AlternateContent xmlns:mc="http://schemas.openxmlformats.org/markup-compatibility/2006">
          <mc:Choice Requires="x14">
            <control shapeId="2169" r:id="rId19" name="Drop Down 121">
              <controlPr locked="0" defaultSize="0" autoLine="0" autoPict="0">
                <anchor moveWithCells="1">
                  <from>
                    <xdr:col>3</xdr:col>
                    <xdr:colOff>23813</xdr:colOff>
                    <xdr:row>34</xdr:row>
                    <xdr:rowOff>28575</xdr:rowOff>
                  </from>
                  <to>
                    <xdr:col>3</xdr:col>
                    <xdr:colOff>847725</xdr:colOff>
                    <xdr:row>35</xdr:row>
                    <xdr:rowOff>23813</xdr:rowOff>
                  </to>
                </anchor>
              </controlPr>
            </control>
          </mc:Choice>
        </mc:AlternateContent>
        <mc:AlternateContent xmlns:mc="http://schemas.openxmlformats.org/markup-compatibility/2006">
          <mc:Choice Requires="x14">
            <control shapeId="2170" r:id="rId20" name="Drop Down 122">
              <controlPr locked="0" defaultSize="0" autoLine="0" autoPict="0">
                <anchor moveWithCells="1">
                  <from>
                    <xdr:col>4</xdr:col>
                    <xdr:colOff>23813</xdr:colOff>
                    <xdr:row>34</xdr:row>
                    <xdr:rowOff>28575</xdr:rowOff>
                  </from>
                  <to>
                    <xdr:col>4</xdr:col>
                    <xdr:colOff>847725</xdr:colOff>
                    <xdr:row>35</xdr:row>
                    <xdr:rowOff>23813</xdr:rowOff>
                  </to>
                </anchor>
              </controlPr>
            </control>
          </mc:Choice>
        </mc:AlternateContent>
        <mc:AlternateContent xmlns:mc="http://schemas.openxmlformats.org/markup-compatibility/2006">
          <mc:Choice Requires="x14">
            <control shapeId="2171" r:id="rId21" name="Drop Down 123">
              <controlPr locked="0" defaultSize="0" autoLine="0" autoPict="0">
                <anchor moveWithCells="1">
                  <from>
                    <xdr:col>4</xdr:col>
                    <xdr:colOff>23813</xdr:colOff>
                    <xdr:row>33</xdr:row>
                    <xdr:rowOff>28575</xdr:rowOff>
                  </from>
                  <to>
                    <xdr:col>4</xdr:col>
                    <xdr:colOff>847725</xdr:colOff>
                    <xdr:row>34</xdr:row>
                    <xdr:rowOff>23813</xdr:rowOff>
                  </to>
                </anchor>
              </controlPr>
            </control>
          </mc:Choice>
        </mc:AlternateContent>
        <mc:AlternateContent xmlns:mc="http://schemas.openxmlformats.org/markup-compatibility/2006">
          <mc:Choice Requires="x14">
            <control shapeId="2172" r:id="rId22" name="Drop Down 124">
              <controlPr locked="0" defaultSize="0" autoLine="0" autoPict="0">
                <anchor moveWithCells="1">
                  <from>
                    <xdr:col>4</xdr:col>
                    <xdr:colOff>23813</xdr:colOff>
                    <xdr:row>34</xdr:row>
                    <xdr:rowOff>28575</xdr:rowOff>
                  </from>
                  <to>
                    <xdr:col>4</xdr:col>
                    <xdr:colOff>847725</xdr:colOff>
                    <xdr:row>35</xdr:row>
                    <xdr:rowOff>23813</xdr:rowOff>
                  </to>
                </anchor>
              </controlPr>
            </control>
          </mc:Choice>
        </mc:AlternateContent>
        <mc:AlternateContent xmlns:mc="http://schemas.openxmlformats.org/markup-compatibility/2006">
          <mc:Choice Requires="x14">
            <control shapeId="2173" r:id="rId23" name="Drop Down 125">
              <controlPr locked="0" defaultSize="0" autoLine="0" autoPict="0">
                <anchor moveWithCells="1">
                  <from>
                    <xdr:col>1</xdr:col>
                    <xdr:colOff>23813</xdr:colOff>
                    <xdr:row>48</xdr:row>
                    <xdr:rowOff>23813</xdr:rowOff>
                  </from>
                  <to>
                    <xdr:col>9</xdr:col>
                    <xdr:colOff>295275</xdr:colOff>
                    <xdr:row>48</xdr:row>
                    <xdr:rowOff>242888</xdr:rowOff>
                  </to>
                </anchor>
              </controlPr>
            </control>
          </mc:Choice>
        </mc:AlternateContent>
        <mc:AlternateContent xmlns:mc="http://schemas.openxmlformats.org/markup-compatibility/2006">
          <mc:Choice Requires="x14">
            <control shapeId="2174" r:id="rId24" name="Drop Down 126">
              <controlPr locked="0" defaultSize="0" autoLine="0" autoPict="0">
                <anchor moveWithCells="1">
                  <from>
                    <xdr:col>1</xdr:col>
                    <xdr:colOff>23813</xdr:colOff>
                    <xdr:row>50</xdr:row>
                    <xdr:rowOff>23813</xdr:rowOff>
                  </from>
                  <to>
                    <xdr:col>9</xdr:col>
                    <xdr:colOff>295275</xdr:colOff>
                    <xdr:row>50</xdr:row>
                    <xdr:rowOff>242888</xdr:rowOff>
                  </to>
                </anchor>
              </controlPr>
            </control>
          </mc:Choice>
        </mc:AlternateContent>
        <mc:AlternateContent xmlns:mc="http://schemas.openxmlformats.org/markup-compatibility/2006">
          <mc:Choice Requires="x14">
            <control shapeId="2175" r:id="rId25" name="Drop Down 127">
              <controlPr locked="0" defaultSize="0" autoLine="0" autoPict="0">
                <anchor moveWithCells="1">
                  <from>
                    <xdr:col>1</xdr:col>
                    <xdr:colOff>23813</xdr:colOff>
                    <xdr:row>54</xdr:row>
                    <xdr:rowOff>23813</xdr:rowOff>
                  </from>
                  <to>
                    <xdr:col>9</xdr:col>
                    <xdr:colOff>295275</xdr:colOff>
                    <xdr:row>54</xdr:row>
                    <xdr:rowOff>242888</xdr:rowOff>
                  </to>
                </anchor>
              </controlPr>
            </control>
          </mc:Choice>
        </mc:AlternateContent>
        <mc:AlternateContent xmlns:mc="http://schemas.openxmlformats.org/markup-compatibility/2006">
          <mc:Choice Requires="x14">
            <control shapeId="2176" r:id="rId26" name="Drop Down 128">
              <controlPr locked="0" defaultSize="0" autoLine="0" autoPict="0">
                <anchor moveWithCells="1">
                  <from>
                    <xdr:col>1</xdr:col>
                    <xdr:colOff>23813</xdr:colOff>
                    <xdr:row>56</xdr:row>
                    <xdr:rowOff>23813</xdr:rowOff>
                  </from>
                  <to>
                    <xdr:col>9</xdr:col>
                    <xdr:colOff>295275</xdr:colOff>
                    <xdr:row>56</xdr:row>
                    <xdr:rowOff>242888</xdr:rowOff>
                  </to>
                </anchor>
              </controlPr>
            </control>
          </mc:Choice>
        </mc:AlternateContent>
        <mc:AlternateContent xmlns:mc="http://schemas.openxmlformats.org/markup-compatibility/2006">
          <mc:Choice Requires="x14">
            <control shapeId="2177" r:id="rId27" name="Drop Down 129">
              <controlPr locked="0" defaultSize="0" autoLine="0" autoPict="0">
                <anchor moveWithCells="1">
                  <from>
                    <xdr:col>1</xdr:col>
                    <xdr:colOff>23813</xdr:colOff>
                    <xdr:row>52</xdr:row>
                    <xdr:rowOff>23813</xdr:rowOff>
                  </from>
                  <to>
                    <xdr:col>9</xdr:col>
                    <xdr:colOff>295275</xdr:colOff>
                    <xdr:row>52</xdr:row>
                    <xdr:rowOff>242888</xdr:rowOff>
                  </to>
                </anchor>
              </controlPr>
            </control>
          </mc:Choice>
        </mc:AlternateContent>
        <mc:AlternateContent xmlns:mc="http://schemas.openxmlformats.org/markup-compatibility/2006">
          <mc:Choice Requires="x14">
            <control shapeId="2178" r:id="rId28" name="Drop Down 130">
              <controlPr locked="0" defaultSize="0" autoLine="0" autoPict="0">
                <anchor moveWithCells="1">
                  <from>
                    <xdr:col>4</xdr:col>
                    <xdr:colOff>23813</xdr:colOff>
                    <xdr:row>34</xdr:row>
                    <xdr:rowOff>28575</xdr:rowOff>
                  </from>
                  <to>
                    <xdr:col>5</xdr:col>
                    <xdr:colOff>0</xdr:colOff>
                    <xdr:row>35</xdr:row>
                    <xdr:rowOff>23813</xdr:rowOff>
                  </to>
                </anchor>
              </controlPr>
            </control>
          </mc:Choice>
        </mc:AlternateContent>
        <mc:AlternateContent xmlns:mc="http://schemas.openxmlformats.org/markup-compatibility/2006">
          <mc:Choice Requires="x14">
            <control shapeId="2179" r:id="rId29" name="Drop Down 131">
              <controlPr locked="0" defaultSize="0" autoLine="0" autoPict="0">
                <anchor moveWithCells="1">
                  <from>
                    <xdr:col>4</xdr:col>
                    <xdr:colOff>23813</xdr:colOff>
                    <xdr:row>34</xdr:row>
                    <xdr:rowOff>28575</xdr:rowOff>
                  </from>
                  <to>
                    <xdr:col>5</xdr:col>
                    <xdr:colOff>0</xdr:colOff>
                    <xdr:row>35</xdr:row>
                    <xdr:rowOff>23813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35546875" defaultRowHeight="15.4" x14ac:dyDescent="0.45"/>
  <cols>
    <col min="1" max="7" width="12.640625" style="1" customWidth="1"/>
    <col min="8" max="16384" width="11.35546875" style="1"/>
  </cols>
  <sheetData>
    <row r="1" spans="1:8" x14ac:dyDescent="0.45">
      <c r="A1" s="1" t="s">
        <v>18</v>
      </c>
      <c r="H1" s="25">
        <f>COUNTA(A2:G38)</f>
        <v>0</v>
      </c>
    </row>
    <row r="2" spans="1:8" x14ac:dyDescent="0.45">
      <c r="A2" s="157"/>
      <c r="B2" s="157"/>
      <c r="C2" s="157"/>
      <c r="D2" s="157"/>
      <c r="E2" s="157"/>
      <c r="F2" s="157"/>
      <c r="G2" s="157"/>
    </row>
    <row r="3" spans="1:8" x14ac:dyDescent="0.45">
      <c r="A3" s="157"/>
      <c r="B3" s="157"/>
      <c r="C3" s="157"/>
      <c r="D3" s="157"/>
      <c r="E3" s="157"/>
      <c r="F3" s="157"/>
      <c r="G3" s="157"/>
    </row>
    <row r="4" spans="1:8" x14ac:dyDescent="0.45">
      <c r="A4" s="157"/>
      <c r="B4" s="157"/>
      <c r="C4" s="157"/>
      <c r="D4" s="157"/>
      <c r="E4" s="157"/>
      <c r="F4" s="157"/>
      <c r="G4" s="157"/>
    </row>
    <row r="5" spans="1:8" x14ac:dyDescent="0.45">
      <c r="A5" s="157"/>
      <c r="B5" s="157"/>
      <c r="C5" s="157"/>
      <c r="D5" s="157"/>
      <c r="E5" s="157"/>
      <c r="F5" s="157"/>
      <c r="G5" s="157"/>
    </row>
    <row r="6" spans="1:8" x14ac:dyDescent="0.45">
      <c r="A6" s="157"/>
      <c r="B6" s="157"/>
      <c r="C6" s="157"/>
      <c r="D6" s="157"/>
      <c r="E6" s="157"/>
      <c r="F6" s="157"/>
      <c r="G6" s="157"/>
    </row>
    <row r="7" spans="1:8" x14ac:dyDescent="0.45">
      <c r="A7" s="157"/>
      <c r="B7" s="157"/>
      <c r="C7" s="157"/>
      <c r="D7" s="157"/>
      <c r="E7" s="157"/>
      <c r="F7" s="157"/>
      <c r="G7" s="157"/>
    </row>
    <row r="8" spans="1:8" x14ac:dyDescent="0.45">
      <c r="A8" s="157"/>
      <c r="B8" s="157"/>
      <c r="C8" s="157"/>
      <c r="D8" s="157"/>
      <c r="E8" s="157"/>
      <c r="F8" s="157"/>
      <c r="G8" s="157"/>
    </row>
    <row r="9" spans="1:8" x14ac:dyDescent="0.45">
      <c r="A9" s="157"/>
      <c r="B9" s="157"/>
      <c r="C9" s="157"/>
      <c r="D9" s="157"/>
      <c r="E9" s="157"/>
      <c r="F9" s="157"/>
      <c r="G9" s="157"/>
    </row>
    <row r="10" spans="1:8" x14ac:dyDescent="0.45">
      <c r="A10" s="157"/>
      <c r="B10" s="157"/>
      <c r="C10" s="157"/>
      <c r="D10" s="157"/>
      <c r="E10" s="157"/>
      <c r="F10" s="157"/>
      <c r="G10" s="157"/>
    </row>
    <row r="11" spans="1:8" x14ac:dyDescent="0.45">
      <c r="A11" s="157"/>
      <c r="B11" s="157"/>
      <c r="C11" s="157"/>
      <c r="D11" s="157"/>
      <c r="E11" s="157"/>
      <c r="F11" s="157"/>
      <c r="G11" s="157"/>
    </row>
    <row r="12" spans="1:8" x14ac:dyDescent="0.45">
      <c r="A12" s="157"/>
      <c r="B12" s="157"/>
      <c r="C12" s="157"/>
      <c r="D12" s="157"/>
      <c r="E12" s="157"/>
      <c r="F12" s="157"/>
      <c r="G12" s="157"/>
    </row>
    <row r="13" spans="1:8" x14ac:dyDescent="0.45">
      <c r="A13" s="157"/>
      <c r="B13" s="157"/>
      <c r="C13" s="157"/>
      <c r="D13" s="157"/>
      <c r="E13" s="157"/>
      <c r="F13" s="157"/>
      <c r="G13" s="157"/>
    </row>
    <row r="14" spans="1:8" x14ac:dyDescent="0.45">
      <c r="A14" s="157"/>
      <c r="B14" s="157"/>
      <c r="C14" s="157"/>
      <c r="D14" s="157"/>
      <c r="E14" s="157"/>
      <c r="F14" s="157"/>
      <c r="G14" s="157"/>
    </row>
    <row r="15" spans="1:8" x14ac:dyDescent="0.45">
      <c r="A15" s="157"/>
      <c r="B15" s="157"/>
      <c r="C15" s="157"/>
      <c r="D15" s="157"/>
      <c r="E15" s="157"/>
      <c r="F15" s="157"/>
      <c r="G15" s="157"/>
    </row>
    <row r="16" spans="1:8" x14ac:dyDescent="0.45">
      <c r="A16" s="157"/>
      <c r="B16" s="157"/>
      <c r="C16" s="157"/>
      <c r="D16" s="157"/>
      <c r="E16" s="157"/>
      <c r="F16" s="157"/>
      <c r="G16" s="157"/>
    </row>
    <row r="17" spans="1:7" x14ac:dyDescent="0.45">
      <c r="A17" s="157"/>
      <c r="B17" s="157"/>
      <c r="C17" s="157"/>
      <c r="D17" s="157"/>
      <c r="E17" s="157"/>
      <c r="F17" s="157"/>
      <c r="G17" s="157"/>
    </row>
    <row r="18" spans="1:7" x14ac:dyDescent="0.45">
      <c r="A18" s="157"/>
      <c r="B18" s="157"/>
      <c r="C18" s="157"/>
      <c r="D18" s="157"/>
      <c r="E18" s="157"/>
      <c r="F18" s="157"/>
      <c r="G18" s="157"/>
    </row>
    <row r="19" spans="1:7" x14ac:dyDescent="0.45">
      <c r="A19" s="157"/>
      <c r="B19" s="157"/>
      <c r="C19" s="157"/>
      <c r="D19" s="157"/>
      <c r="E19" s="157"/>
      <c r="F19" s="157"/>
      <c r="G19" s="157"/>
    </row>
    <row r="20" spans="1:7" x14ac:dyDescent="0.45">
      <c r="A20" s="157"/>
      <c r="B20" s="157"/>
      <c r="C20" s="157"/>
      <c r="D20" s="157"/>
      <c r="E20" s="157"/>
      <c r="F20" s="157"/>
      <c r="G20" s="157"/>
    </row>
    <row r="21" spans="1:7" x14ac:dyDescent="0.45">
      <c r="A21" s="157"/>
      <c r="B21" s="157"/>
      <c r="C21" s="157"/>
      <c r="D21" s="157"/>
      <c r="E21" s="157"/>
      <c r="F21" s="157"/>
      <c r="G21" s="157"/>
    </row>
    <row r="22" spans="1:7" x14ac:dyDescent="0.45">
      <c r="A22" s="157"/>
      <c r="B22" s="157"/>
      <c r="C22" s="157"/>
      <c r="D22" s="157"/>
      <c r="E22" s="157"/>
      <c r="F22" s="157"/>
      <c r="G22" s="157"/>
    </row>
    <row r="23" spans="1:7" x14ac:dyDescent="0.45">
      <c r="A23" s="157"/>
      <c r="B23" s="157"/>
      <c r="C23" s="157"/>
      <c r="D23" s="157"/>
      <c r="E23" s="157"/>
      <c r="F23" s="157"/>
      <c r="G23" s="157"/>
    </row>
    <row r="24" spans="1:7" x14ac:dyDescent="0.45">
      <c r="A24" s="157"/>
      <c r="B24" s="157"/>
      <c r="C24" s="157"/>
      <c r="D24" s="157"/>
      <c r="E24" s="157"/>
      <c r="F24" s="157"/>
      <c r="G24" s="157"/>
    </row>
    <row r="25" spans="1:7" x14ac:dyDescent="0.45">
      <c r="A25" s="157"/>
      <c r="B25" s="157"/>
      <c r="C25" s="157"/>
      <c r="D25" s="157"/>
      <c r="E25" s="157"/>
      <c r="F25" s="157"/>
      <c r="G25" s="157"/>
    </row>
    <row r="26" spans="1:7" x14ac:dyDescent="0.45">
      <c r="A26" s="157"/>
      <c r="B26" s="157"/>
      <c r="C26" s="157"/>
      <c r="D26" s="157"/>
      <c r="E26" s="157"/>
      <c r="F26" s="157"/>
      <c r="G26" s="157"/>
    </row>
    <row r="27" spans="1:7" x14ac:dyDescent="0.45">
      <c r="A27" s="157"/>
      <c r="B27" s="157"/>
      <c r="C27" s="157"/>
      <c r="D27" s="157"/>
      <c r="E27" s="157"/>
      <c r="F27" s="157"/>
      <c r="G27" s="157"/>
    </row>
    <row r="28" spans="1:7" x14ac:dyDescent="0.45">
      <c r="A28" s="157"/>
      <c r="B28" s="157"/>
      <c r="C28" s="157"/>
      <c r="D28" s="157"/>
      <c r="E28" s="157"/>
      <c r="F28" s="157"/>
      <c r="G28" s="157"/>
    </row>
    <row r="29" spans="1:7" x14ac:dyDescent="0.45">
      <c r="A29" s="157"/>
      <c r="B29" s="157"/>
      <c r="C29" s="157"/>
      <c r="D29" s="157"/>
      <c r="E29" s="157"/>
      <c r="F29" s="157"/>
      <c r="G29" s="157"/>
    </row>
    <row r="30" spans="1:7" x14ac:dyDescent="0.45">
      <c r="A30" s="157"/>
      <c r="B30" s="157"/>
      <c r="C30" s="157"/>
      <c r="D30" s="157"/>
      <c r="E30" s="157"/>
      <c r="F30" s="157"/>
      <c r="G30" s="157"/>
    </row>
    <row r="31" spans="1:7" x14ac:dyDescent="0.45">
      <c r="A31" s="157"/>
      <c r="B31" s="157"/>
      <c r="C31" s="157"/>
      <c r="D31" s="157"/>
      <c r="E31" s="157"/>
      <c r="F31" s="157"/>
      <c r="G31" s="157"/>
    </row>
    <row r="32" spans="1:7" x14ac:dyDescent="0.45">
      <c r="A32" s="157"/>
      <c r="B32" s="157"/>
      <c r="C32" s="157"/>
      <c r="D32" s="157"/>
      <c r="E32" s="157"/>
      <c r="F32" s="157"/>
      <c r="G32" s="157"/>
    </row>
    <row r="33" spans="1:7" x14ac:dyDescent="0.45">
      <c r="A33" s="157"/>
      <c r="B33" s="157"/>
      <c r="C33" s="157"/>
      <c r="D33" s="157"/>
      <c r="E33" s="157"/>
      <c r="F33" s="157"/>
      <c r="G33" s="157"/>
    </row>
    <row r="34" spans="1:7" x14ac:dyDescent="0.45">
      <c r="A34" s="157"/>
      <c r="B34" s="157"/>
      <c r="C34" s="157"/>
      <c r="D34" s="157"/>
      <c r="E34" s="157"/>
      <c r="F34" s="157"/>
      <c r="G34" s="157"/>
    </row>
    <row r="35" spans="1:7" x14ac:dyDescent="0.45">
      <c r="A35" s="157"/>
      <c r="B35" s="157"/>
      <c r="C35" s="157"/>
      <c r="D35" s="157"/>
      <c r="E35" s="157"/>
      <c r="F35" s="157"/>
      <c r="G35" s="157"/>
    </row>
    <row r="36" spans="1:7" x14ac:dyDescent="0.45">
      <c r="A36" s="157"/>
      <c r="B36" s="157"/>
      <c r="C36" s="157"/>
      <c r="D36" s="157"/>
      <c r="E36" s="157"/>
      <c r="F36" s="157"/>
      <c r="G36" s="157"/>
    </row>
    <row r="37" spans="1:7" x14ac:dyDescent="0.45">
      <c r="A37" s="157"/>
      <c r="B37" s="157"/>
      <c r="C37" s="157"/>
      <c r="D37" s="157"/>
      <c r="E37" s="157"/>
      <c r="F37" s="157"/>
      <c r="G37" s="157"/>
    </row>
    <row r="38" spans="1:7" x14ac:dyDescent="0.45">
      <c r="A38" s="157"/>
      <c r="B38" s="157"/>
      <c r="C38" s="157"/>
      <c r="D38" s="157"/>
      <c r="E38" s="157"/>
      <c r="F38" s="157"/>
      <c r="G38" s="157"/>
    </row>
  </sheetData>
  <sheetProtection algorithmName="SHA-512" hashValue="IZS3gwfnITjHn6U9eatvsBdGGFFpbo8y5hzUfnUtr0YoG+H89UA1QYohLhkiYGnvhBCr+xlpLdKcU/olABCmvA==" saltValue="RRnYiuza+ze4ACvBEfOTrw==" spinCount="100000" sheet="1" objects="1" scenarios="1"/>
  <mergeCells count="37">
    <mergeCell ref="A38:G38"/>
    <mergeCell ref="A34:G34"/>
    <mergeCell ref="A35:G35"/>
    <mergeCell ref="A36:G36"/>
    <mergeCell ref="A37:G37"/>
    <mergeCell ref="A33:G33"/>
    <mergeCell ref="A20:G20"/>
    <mergeCell ref="A21:G21"/>
    <mergeCell ref="A22:G22"/>
    <mergeCell ref="A23:G23"/>
    <mergeCell ref="A24:G24"/>
    <mergeCell ref="A25:G25"/>
    <mergeCell ref="A26:G26"/>
    <mergeCell ref="A27:G27"/>
    <mergeCell ref="A30:G30"/>
    <mergeCell ref="A31:G31"/>
    <mergeCell ref="A32:G32"/>
    <mergeCell ref="A10:G10"/>
    <mergeCell ref="A11:G11"/>
    <mergeCell ref="A28:G28"/>
    <mergeCell ref="A29:G29"/>
    <mergeCell ref="A14:G14"/>
    <mergeCell ref="A15:G15"/>
    <mergeCell ref="A16:G16"/>
    <mergeCell ref="A17:G17"/>
    <mergeCell ref="A18:G18"/>
    <mergeCell ref="A19:G19"/>
    <mergeCell ref="A12:G12"/>
    <mergeCell ref="A13:G13"/>
    <mergeCell ref="A7:G7"/>
    <mergeCell ref="A8:G8"/>
    <mergeCell ref="A9:G9"/>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
  <sheetViews>
    <sheetView workbookViewId="0">
      <selection activeCell="A2" sqref="A2:G2"/>
    </sheetView>
  </sheetViews>
  <sheetFormatPr baseColWidth="10" defaultColWidth="11.35546875" defaultRowHeight="13.9" x14ac:dyDescent="0.4"/>
  <cols>
    <col min="1" max="1" width="13.140625" style="42" customWidth="1"/>
    <col min="2" max="2" width="55.140625" style="42" customWidth="1"/>
    <col min="3" max="16384" width="11.35546875" style="42"/>
  </cols>
  <sheetData>
    <row r="1" spans="1:3" x14ac:dyDescent="0.4">
      <c r="A1" s="42" t="s">
        <v>248</v>
      </c>
      <c r="B1" s="59">
        <v>6</v>
      </c>
      <c r="C1" s="42">
        <f>MAX($A$3:$A$8)-1</f>
        <v>5</v>
      </c>
    </row>
    <row r="2" spans="1:3" x14ac:dyDescent="0.4">
      <c r="A2" s="58" t="s">
        <v>27</v>
      </c>
      <c r="B2" s="58" t="s">
        <v>28</v>
      </c>
      <c r="C2" s="42" t="s">
        <v>29</v>
      </c>
    </row>
    <row r="3" spans="1:3" ht="15.4" x14ac:dyDescent="0.45">
      <c r="A3" s="44">
        <v>1</v>
      </c>
      <c r="B3" s="45" t="s">
        <v>272</v>
      </c>
      <c r="C3" s="56"/>
    </row>
    <row r="4" spans="1:3" ht="15.4" x14ac:dyDescent="0.45">
      <c r="A4" s="44">
        <v>2</v>
      </c>
      <c r="B4" s="45" t="s">
        <v>271</v>
      </c>
      <c r="C4" s="56" t="s">
        <v>30</v>
      </c>
    </row>
    <row r="5" spans="1:3" ht="15.4" x14ac:dyDescent="0.45">
      <c r="A5" s="44">
        <v>3</v>
      </c>
      <c r="B5" s="64" t="s">
        <v>146</v>
      </c>
      <c r="C5" s="56"/>
    </row>
    <row r="6" spans="1:3" ht="30.75" x14ac:dyDescent="0.45">
      <c r="A6" s="44">
        <v>4</v>
      </c>
      <c r="B6" s="45" t="s">
        <v>270</v>
      </c>
      <c r="C6" s="56"/>
    </row>
    <row r="7" spans="1:3" ht="15.4" x14ac:dyDescent="0.45">
      <c r="A7" s="44">
        <v>5</v>
      </c>
      <c r="B7" s="45" t="s">
        <v>4</v>
      </c>
      <c r="C7" s="56"/>
    </row>
    <row r="8" spans="1:3" ht="15.4" x14ac:dyDescent="0.45">
      <c r="A8" s="44">
        <v>6</v>
      </c>
      <c r="B8" s="14" t="s">
        <v>144</v>
      </c>
      <c r="C8" s="44"/>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8"/>
  <sheetViews>
    <sheetView workbookViewId="0">
      <selection activeCell="A2" sqref="A2:G2"/>
    </sheetView>
  </sheetViews>
  <sheetFormatPr baseColWidth="10" defaultColWidth="11.42578125" defaultRowHeight="15.4" x14ac:dyDescent="0.45"/>
  <cols>
    <col min="1" max="1" width="24.42578125" style="42" customWidth="1"/>
    <col min="2" max="2" width="55.140625" style="43" customWidth="1"/>
    <col min="3" max="16384" width="11.42578125" style="42"/>
  </cols>
  <sheetData>
    <row r="1" spans="1:4" ht="15.75" thickBot="1" x14ac:dyDescent="0.5">
      <c r="A1" s="46" t="s">
        <v>246</v>
      </c>
      <c r="B1" s="61">
        <v>26</v>
      </c>
      <c r="C1" s="42">
        <f>MAX($A$3:$A$28)-1</f>
        <v>25</v>
      </c>
    </row>
    <row r="2" spans="1:4" ht="15.75" thickTop="1" x14ac:dyDescent="0.4">
      <c r="A2" s="77"/>
      <c r="B2" s="78" t="s">
        <v>28</v>
      </c>
      <c r="C2" s="42" t="s">
        <v>208</v>
      </c>
    </row>
    <row r="3" spans="1:4" x14ac:dyDescent="0.45">
      <c r="A3" s="58">
        <v>1</v>
      </c>
      <c r="B3" s="79" t="s">
        <v>209</v>
      </c>
      <c r="C3" s="44"/>
      <c r="D3" s="80" t="s">
        <v>210</v>
      </c>
    </row>
    <row r="4" spans="1:4" x14ac:dyDescent="0.45">
      <c r="A4" s="58">
        <v>2</v>
      </c>
      <c r="B4" s="79" t="s">
        <v>211</v>
      </c>
      <c r="C4" s="44"/>
      <c r="D4" s="80" t="s">
        <v>212</v>
      </c>
    </row>
    <row r="5" spans="1:4" ht="26.25" x14ac:dyDescent="0.45">
      <c r="A5" s="58">
        <v>3</v>
      </c>
      <c r="B5" s="79" t="s">
        <v>213</v>
      </c>
      <c r="C5" s="81"/>
      <c r="D5" s="80" t="s">
        <v>212</v>
      </c>
    </row>
    <row r="6" spans="1:4" ht="26.25" x14ac:dyDescent="0.45">
      <c r="A6" s="58">
        <v>4</v>
      </c>
      <c r="B6" s="79" t="s">
        <v>214</v>
      </c>
      <c r="C6" s="81" t="s">
        <v>30</v>
      </c>
      <c r="D6" s="80" t="s">
        <v>212</v>
      </c>
    </row>
    <row r="7" spans="1:4" x14ac:dyDescent="0.45">
      <c r="A7" s="58">
        <v>5</v>
      </c>
      <c r="B7" s="79" t="s">
        <v>215</v>
      </c>
      <c r="C7" s="81"/>
      <c r="D7" s="80" t="s">
        <v>210</v>
      </c>
    </row>
    <row r="8" spans="1:4" ht="26.25" x14ac:dyDescent="0.45">
      <c r="A8" s="58">
        <v>6</v>
      </c>
      <c r="B8" s="79" t="s">
        <v>216</v>
      </c>
      <c r="C8" s="81" t="s">
        <v>30</v>
      </c>
      <c r="D8" s="80" t="s">
        <v>210</v>
      </c>
    </row>
    <row r="9" spans="1:4" x14ac:dyDescent="0.45">
      <c r="A9" s="58">
        <v>7</v>
      </c>
      <c r="B9" s="79" t="s">
        <v>308</v>
      </c>
      <c r="C9" s="81"/>
      <c r="D9" s="80" t="s">
        <v>241</v>
      </c>
    </row>
    <row r="10" spans="1:4" x14ac:dyDescent="0.45">
      <c r="A10" s="58">
        <v>8</v>
      </c>
      <c r="B10" s="79" t="s">
        <v>307</v>
      </c>
      <c r="C10" s="81"/>
      <c r="D10" s="80" t="s">
        <v>241</v>
      </c>
    </row>
    <row r="11" spans="1:4" ht="26.25" x14ac:dyDescent="0.45">
      <c r="A11" s="58">
        <v>9</v>
      </c>
      <c r="B11" s="79" t="s">
        <v>239</v>
      </c>
      <c r="C11" s="81"/>
      <c r="D11" s="80" t="s">
        <v>240</v>
      </c>
    </row>
    <row r="12" spans="1:4" x14ac:dyDescent="0.45">
      <c r="A12" s="58">
        <v>10</v>
      </c>
      <c r="B12" s="82" t="s">
        <v>226</v>
      </c>
      <c r="C12" s="81"/>
      <c r="D12" s="44" t="s">
        <v>227</v>
      </c>
    </row>
    <row r="13" spans="1:4" x14ac:dyDescent="0.45">
      <c r="A13" s="58">
        <v>11</v>
      </c>
      <c r="B13" s="79" t="s">
        <v>217</v>
      </c>
      <c r="C13" s="81"/>
      <c r="D13" s="44" t="s">
        <v>218</v>
      </c>
    </row>
    <row r="14" spans="1:4" x14ac:dyDescent="0.45">
      <c r="A14" s="58">
        <v>12</v>
      </c>
      <c r="B14" s="79" t="s">
        <v>219</v>
      </c>
      <c r="C14" s="81"/>
      <c r="D14" s="80" t="s">
        <v>218</v>
      </c>
    </row>
    <row r="15" spans="1:4" ht="40.9" x14ac:dyDescent="0.45">
      <c r="A15" s="58">
        <v>13</v>
      </c>
      <c r="B15" s="79" t="s">
        <v>220</v>
      </c>
      <c r="C15" s="81"/>
      <c r="D15" s="80" t="s">
        <v>221</v>
      </c>
    </row>
    <row r="16" spans="1:4" x14ac:dyDescent="0.45">
      <c r="A16" s="58">
        <v>14</v>
      </c>
      <c r="B16" s="79" t="s">
        <v>222</v>
      </c>
      <c r="C16" s="81"/>
      <c r="D16" s="44" t="s">
        <v>223</v>
      </c>
    </row>
    <row r="17" spans="1:4" ht="27.75" x14ac:dyDescent="0.45">
      <c r="A17" s="58">
        <v>15</v>
      </c>
      <c r="B17" s="79" t="s">
        <v>224</v>
      </c>
      <c r="C17" s="81"/>
      <c r="D17" s="80" t="s">
        <v>225</v>
      </c>
    </row>
    <row r="18" spans="1:4" x14ac:dyDescent="0.45">
      <c r="A18" s="58">
        <v>16</v>
      </c>
      <c r="B18" s="82" t="s">
        <v>228</v>
      </c>
      <c r="C18" s="81"/>
      <c r="D18" s="44" t="s">
        <v>229</v>
      </c>
    </row>
    <row r="19" spans="1:4" x14ac:dyDescent="0.45">
      <c r="A19" s="58">
        <v>17</v>
      </c>
      <c r="B19" s="82" t="s">
        <v>230</v>
      </c>
      <c r="C19" s="81"/>
      <c r="D19" s="44" t="s">
        <v>231</v>
      </c>
    </row>
    <row r="20" spans="1:4" x14ac:dyDescent="0.45">
      <c r="A20" s="58">
        <v>18</v>
      </c>
      <c r="B20" s="79" t="s">
        <v>232</v>
      </c>
      <c r="C20" s="81"/>
      <c r="D20" s="80" t="s">
        <v>210</v>
      </c>
    </row>
    <row r="21" spans="1:4" ht="40.9" x14ac:dyDescent="0.45">
      <c r="A21" s="58">
        <v>19</v>
      </c>
      <c r="B21" s="79" t="s">
        <v>233</v>
      </c>
      <c r="C21" s="81"/>
      <c r="D21" s="80" t="s">
        <v>234</v>
      </c>
    </row>
    <row r="22" spans="1:4" x14ac:dyDescent="0.45">
      <c r="A22" s="58">
        <v>20</v>
      </c>
      <c r="B22" s="79" t="s">
        <v>235</v>
      </c>
      <c r="C22" s="81"/>
      <c r="D22" s="80" t="s">
        <v>236</v>
      </c>
    </row>
    <row r="23" spans="1:4" x14ac:dyDescent="0.45">
      <c r="A23" s="58">
        <v>21</v>
      </c>
      <c r="B23" s="79" t="s">
        <v>237</v>
      </c>
      <c r="C23" s="81"/>
      <c r="D23" s="80" t="s">
        <v>238</v>
      </c>
    </row>
    <row r="24" spans="1:4" x14ac:dyDescent="0.45">
      <c r="A24" s="58">
        <v>22</v>
      </c>
      <c r="B24" s="79" t="s">
        <v>242</v>
      </c>
      <c r="C24" s="81"/>
      <c r="D24" s="83" t="s">
        <v>243</v>
      </c>
    </row>
    <row r="25" spans="1:4" x14ac:dyDescent="0.45">
      <c r="A25" s="58">
        <v>23</v>
      </c>
      <c r="B25" s="79" t="s">
        <v>244</v>
      </c>
      <c r="C25" s="81"/>
      <c r="D25" s="80" t="s">
        <v>245</v>
      </c>
    </row>
    <row r="26" spans="1:4" x14ac:dyDescent="0.45">
      <c r="A26" s="58">
        <v>24</v>
      </c>
      <c r="B26" s="79" t="s">
        <v>300</v>
      </c>
      <c r="C26" s="81"/>
      <c r="D26" s="80" t="s">
        <v>210</v>
      </c>
    </row>
    <row r="27" spans="1:4" x14ac:dyDescent="0.45">
      <c r="A27" s="58">
        <v>25</v>
      </c>
      <c r="B27" s="79" t="s">
        <v>4</v>
      </c>
      <c r="C27" s="84"/>
      <c r="D27" s="44"/>
    </row>
    <row r="28" spans="1:4" x14ac:dyDescent="0.45">
      <c r="A28" s="58">
        <v>26</v>
      </c>
      <c r="B28" s="14" t="s">
        <v>144</v>
      </c>
      <c r="D28" s="44"/>
    </row>
  </sheetData>
  <conditionalFormatting sqref="B9:B11">
    <cfRule type="expression" dxfId="1" priority="1" stopIfTrue="1">
      <formula>#REF!-$H$3=0</formula>
    </cfRule>
  </conditionalFormatting>
  <conditionalFormatting sqref="D24">
    <cfRule type="expression" dxfId="0" priority="2" stopIfTrue="1">
      <formula>$J$3-#REF!=0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7"/>
  <sheetViews>
    <sheetView workbookViewId="0">
      <selection activeCell="A2" sqref="A2:G2"/>
    </sheetView>
  </sheetViews>
  <sheetFormatPr baseColWidth="10" defaultColWidth="11.35546875" defaultRowHeight="15.4" x14ac:dyDescent="0.45"/>
  <cols>
    <col min="1" max="1" width="13.140625" style="44" customWidth="1"/>
    <col min="2" max="2" width="55.140625" style="44" customWidth="1"/>
    <col min="3" max="16384" width="11.35546875" style="44"/>
  </cols>
  <sheetData>
    <row r="1" spans="1:5" ht="15.75" thickBot="1" x14ac:dyDescent="0.5">
      <c r="A1" s="44" t="s">
        <v>247</v>
      </c>
      <c r="B1" s="54">
        <v>8</v>
      </c>
      <c r="C1" s="44">
        <f>MAX($A$3:$A$10)-1</f>
        <v>7</v>
      </c>
    </row>
    <row r="2" spans="1:5" ht="15.75" thickTop="1" x14ac:dyDescent="0.45">
      <c r="A2" s="53" t="s">
        <v>27</v>
      </c>
      <c r="B2" s="53" t="s">
        <v>28</v>
      </c>
      <c r="C2" s="44" t="s">
        <v>29</v>
      </c>
    </row>
    <row r="3" spans="1:5" ht="27.75" x14ac:dyDescent="0.45">
      <c r="A3" s="58">
        <v>1</v>
      </c>
      <c r="B3" s="58" t="s">
        <v>196</v>
      </c>
      <c r="C3" s="76"/>
    </row>
    <row r="4" spans="1:5" ht="27.75" x14ac:dyDescent="0.45">
      <c r="A4" s="58">
        <v>2</v>
      </c>
      <c r="B4" s="58" t="s">
        <v>197</v>
      </c>
      <c r="C4" s="42" t="s">
        <v>30</v>
      </c>
    </row>
    <row r="5" spans="1:5" x14ac:dyDescent="0.45">
      <c r="A5" s="58">
        <v>3</v>
      </c>
      <c r="B5" s="58" t="s">
        <v>198</v>
      </c>
      <c r="C5" s="42"/>
    </row>
    <row r="6" spans="1:5" x14ac:dyDescent="0.45">
      <c r="A6" s="58">
        <v>4</v>
      </c>
      <c r="B6" s="58" t="s">
        <v>199</v>
      </c>
      <c r="C6" s="42"/>
    </row>
    <row r="7" spans="1:5" x14ac:dyDescent="0.45">
      <c r="A7" s="58">
        <v>5</v>
      </c>
      <c r="B7" s="58" t="s">
        <v>273</v>
      </c>
      <c r="C7" s="42"/>
    </row>
    <row r="8" spans="1:5" x14ac:dyDescent="0.45">
      <c r="A8" s="58">
        <v>6</v>
      </c>
      <c r="B8" s="58" t="s">
        <v>274</v>
      </c>
      <c r="C8" s="42"/>
    </row>
    <row r="9" spans="1:5" x14ac:dyDescent="0.45">
      <c r="A9" s="58">
        <v>7</v>
      </c>
      <c r="B9" s="58" t="s">
        <v>4</v>
      </c>
    </row>
    <row r="10" spans="1:5" x14ac:dyDescent="0.45">
      <c r="A10" s="58">
        <v>8</v>
      </c>
      <c r="B10" s="14" t="s">
        <v>144</v>
      </c>
    </row>
    <row r="16" spans="1:5" x14ac:dyDescent="0.45">
      <c r="B16" s="44" t="s">
        <v>200</v>
      </c>
      <c r="C16" s="44" t="s">
        <v>201</v>
      </c>
      <c r="D16" s="44" t="s">
        <v>202</v>
      </c>
      <c r="E16" s="44" t="s">
        <v>203</v>
      </c>
    </row>
    <row r="17" spans="1:5" x14ac:dyDescent="0.45">
      <c r="A17" s="33" t="s">
        <v>204</v>
      </c>
      <c r="B17" s="59">
        <v>4</v>
      </c>
      <c r="C17" s="29">
        <v>4</v>
      </c>
      <c r="D17" s="29">
        <v>4</v>
      </c>
      <c r="E17" s="44">
        <v>4</v>
      </c>
    </row>
    <row r="18" spans="1:5" x14ac:dyDescent="0.45">
      <c r="A18" s="29">
        <v>1</v>
      </c>
      <c r="B18" s="29" t="s">
        <v>205</v>
      </c>
      <c r="C18" s="29"/>
      <c r="D18" s="29"/>
    </row>
    <row r="19" spans="1:5" x14ac:dyDescent="0.45">
      <c r="A19" s="29">
        <v>2</v>
      </c>
      <c r="B19" s="29" t="s">
        <v>206</v>
      </c>
      <c r="C19" s="29"/>
      <c r="D19" s="29"/>
    </row>
    <row r="20" spans="1:5" x14ac:dyDescent="0.45">
      <c r="A20" s="29">
        <v>3</v>
      </c>
      <c r="B20" s="29" t="s">
        <v>207</v>
      </c>
      <c r="C20" s="29"/>
      <c r="D20" s="29"/>
    </row>
    <row r="21" spans="1:5" x14ac:dyDescent="0.45">
      <c r="A21" s="29">
        <v>4</v>
      </c>
      <c r="B21" s="14" t="s">
        <v>144</v>
      </c>
      <c r="C21" s="29"/>
      <c r="D21" s="29"/>
    </row>
    <row r="22" spans="1:5" x14ac:dyDescent="0.45">
      <c r="A22" s="42"/>
      <c r="C22" s="42"/>
    </row>
    <row r="23" spans="1:5" x14ac:dyDescent="0.45">
      <c r="A23" s="42"/>
      <c r="C23" s="42"/>
    </row>
    <row r="24" spans="1:5" x14ac:dyDescent="0.45">
      <c r="A24" s="42"/>
      <c r="C24" s="42"/>
    </row>
    <row r="25" spans="1:5" x14ac:dyDescent="0.45">
      <c r="A25" s="42"/>
      <c r="C25" s="42"/>
    </row>
    <row r="26" spans="1:5" x14ac:dyDescent="0.45">
      <c r="A26" s="42"/>
      <c r="C26" s="42"/>
    </row>
    <row r="27" spans="1:5" x14ac:dyDescent="0.45">
      <c r="A27" s="42"/>
      <c r="C27" s="42"/>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AA4B-3E3F-4340-849F-6F69184691A7}">
  <dimension ref="A1:C15"/>
  <sheetViews>
    <sheetView workbookViewId="0">
      <selection activeCell="A2" sqref="A2:G2"/>
    </sheetView>
  </sheetViews>
  <sheetFormatPr baseColWidth="10" defaultColWidth="11.35546875" defaultRowHeight="15.4" x14ac:dyDescent="0.45"/>
  <cols>
    <col min="1" max="1" width="13.140625" style="44" customWidth="1"/>
    <col min="2" max="2" width="55.140625" style="44" customWidth="1"/>
    <col min="3" max="16384" width="11.35546875" style="44"/>
  </cols>
  <sheetData>
    <row r="1" spans="1:3" ht="15.75" thickBot="1" x14ac:dyDescent="0.5">
      <c r="A1" s="44" t="s">
        <v>247</v>
      </c>
      <c r="B1" s="54">
        <v>6</v>
      </c>
      <c r="C1" s="44">
        <f>MAX($A$3:$A$8)-1</f>
        <v>5</v>
      </c>
    </row>
    <row r="2" spans="1:3" ht="15.75" thickTop="1" x14ac:dyDescent="0.45">
      <c r="A2" s="53" t="s">
        <v>27</v>
      </c>
      <c r="B2" s="53" t="s">
        <v>28</v>
      </c>
      <c r="C2" s="44" t="s">
        <v>29</v>
      </c>
    </row>
    <row r="3" spans="1:3" ht="27.75" x14ac:dyDescent="0.45">
      <c r="A3" s="58">
        <v>1</v>
      </c>
      <c r="B3" s="58" t="s">
        <v>196</v>
      </c>
      <c r="C3" s="76"/>
    </row>
    <row r="4" spans="1:3" ht="27.75" x14ac:dyDescent="0.45">
      <c r="A4" s="58">
        <v>2</v>
      </c>
      <c r="B4" s="58" t="s">
        <v>197</v>
      </c>
      <c r="C4" s="42" t="s">
        <v>30</v>
      </c>
    </row>
    <row r="5" spans="1:3" x14ac:dyDescent="0.45">
      <c r="A5" s="58">
        <v>3</v>
      </c>
      <c r="B5" s="58" t="s">
        <v>198</v>
      </c>
      <c r="C5" s="42"/>
    </row>
    <row r="6" spans="1:3" x14ac:dyDescent="0.45">
      <c r="A6" s="58">
        <v>4</v>
      </c>
      <c r="B6" s="58" t="s">
        <v>199</v>
      </c>
      <c r="C6" s="42"/>
    </row>
    <row r="7" spans="1:3" x14ac:dyDescent="0.45">
      <c r="A7" s="58">
        <v>5</v>
      </c>
      <c r="B7" s="58" t="s">
        <v>4</v>
      </c>
    </row>
    <row r="8" spans="1:3" x14ac:dyDescent="0.45">
      <c r="A8" s="58">
        <v>6</v>
      </c>
      <c r="B8" s="14" t="s">
        <v>144</v>
      </c>
    </row>
    <row r="11" spans="1:3" x14ac:dyDescent="0.45">
      <c r="A11" s="42"/>
      <c r="C11" s="42"/>
    </row>
    <row r="12" spans="1:3" x14ac:dyDescent="0.45">
      <c r="A12" s="42"/>
      <c r="C12" s="42"/>
    </row>
    <row r="13" spans="1:3" x14ac:dyDescent="0.45">
      <c r="A13" s="42"/>
      <c r="C13" s="42"/>
    </row>
    <row r="14" spans="1:3" x14ac:dyDescent="0.45">
      <c r="A14" s="42"/>
      <c r="C14" s="42"/>
    </row>
    <row r="15" spans="1:3" x14ac:dyDescent="0.45">
      <c r="A15" s="42"/>
      <c r="C15" s="42"/>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6"/>
  <sheetViews>
    <sheetView workbookViewId="0">
      <selection activeCell="A2" sqref="A2:G2"/>
    </sheetView>
  </sheetViews>
  <sheetFormatPr baseColWidth="10" defaultColWidth="11.42578125" defaultRowHeight="13.15" x14ac:dyDescent="0.4"/>
  <cols>
    <col min="1" max="1" width="13.140625" style="71" customWidth="1"/>
    <col min="2" max="2" width="55.140625" style="71" customWidth="1"/>
    <col min="3" max="16384" width="11.42578125" style="71"/>
  </cols>
  <sheetData>
    <row r="1" spans="1:4" ht="13.5" thickBot="1" x14ac:dyDescent="0.45">
      <c r="A1" s="69" t="s">
        <v>167</v>
      </c>
      <c r="B1" s="70">
        <v>24</v>
      </c>
      <c r="C1" s="69">
        <f>MAX($A$3:$A$26)-1</f>
        <v>23</v>
      </c>
      <c r="D1" s="71">
        <v>2018</v>
      </c>
    </row>
    <row r="2" spans="1:4" ht="13.5" thickTop="1" x14ac:dyDescent="0.4">
      <c r="A2" s="72" t="s">
        <v>27</v>
      </c>
      <c r="B2" s="72" t="s">
        <v>28</v>
      </c>
      <c r="C2" s="69" t="s">
        <v>29</v>
      </c>
    </row>
    <row r="3" spans="1:4" ht="13.9" x14ac:dyDescent="0.4">
      <c r="A3" s="73">
        <v>1</v>
      </c>
      <c r="B3" s="73" t="s">
        <v>168</v>
      </c>
      <c r="C3" s="74"/>
      <c r="D3" s="29">
        <v>34</v>
      </c>
    </row>
    <row r="4" spans="1:4" ht="13.9" x14ac:dyDescent="0.4">
      <c r="A4" s="73">
        <v>2</v>
      </c>
      <c r="B4" s="73" t="s">
        <v>169</v>
      </c>
      <c r="C4" s="69" t="s">
        <v>30</v>
      </c>
      <c r="D4" s="29">
        <v>3</v>
      </c>
    </row>
    <row r="5" spans="1:4" ht="13.9" x14ac:dyDescent="0.4">
      <c r="A5" s="73">
        <v>3</v>
      </c>
      <c r="B5" s="73" t="s">
        <v>170</v>
      </c>
      <c r="C5" s="75"/>
      <c r="D5" s="29">
        <v>0</v>
      </c>
    </row>
    <row r="6" spans="1:4" ht="13.9" x14ac:dyDescent="0.4">
      <c r="A6" s="73">
        <v>4</v>
      </c>
      <c r="B6" s="73" t="s">
        <v>171</v>
      </c>
      <c r="C6" s="75" t="s">
        <v>30</v>
      </c>
      <c r="D6" s="29">
        <v>0</v>
      </c>
    </row>
    <row r="7" spans="1:4" ht="13.9" x14ac:dyDescent="0.4">
      <c r="A7" s="73">
        <v>5</v>
      </c>
      <c r="B7" s="73" t="s">
        <v>172</v>
      </c>
      <c r="C7" s="75"/>
      <c r="D7" s="29">
        <v>1</v>
      </c>
    </row>
    <row r="8" spans="1:4" ht="13.9" x14ac:dyDescent="0.4">
      <c r="A8" s="73">
        <v>6</v>
      </c>
      <c r="B8" s="73" t="s">
        <v>173</v>
      </c>
      <c r="C8" s="75"/>
      <c r="D8" s="29">
        <v>1</v>
      </c>
    </row>
    <row r="9" spans="1:4" ht="13.9" x14ac:dyDescent="0.4">
      <c r="A9" s="73">
        <v>7</v>
      </c>
      <c r="B9" s="73" t="s">
        <v>174</v>
      </c>
      <c r="C9" s="75"/>
      <c r="D9" s="29">
        <v>0</v>
      </c>
    </row>
    <row r="10" spans="1:4" ht="13.9" x14ac:dyDescent="0.4">
      <c r="A10" s="73">
        <v>8</v>
      </c>
      <c r="B10" s="73" t="s">
        <v>175</v>
      </c>
      <c r="C10" s="75"/>
      <c r="D10" s="29">
        <v>1</v>
      </c>
    </row>
    <row r="11" spans="1:4" ht="13.9" x14ac:dyDescent="0.4">
      <c r="A11" s="73">
        <v>9</v>
      </c>
      <c r="B11" s="73" t="s">
        <v>176</v>
      </c>
      <c r="C11" s="75"/>
      <c r="D11" s="29">
        <v>0</v>
      </c>
    </row>
    <row r="12" spans="1:4" ht="13.9" x14ac:dyDescent="0.4">
      <c r="A12" s="73">
        <v>10</v>
      </c>
      <c r="B12" s="73" t="s">
        <v>177</v>
      </c>
      <c r="C12" s="73"/>
      <c r="D12" s="29">
        <v>0</v>
      </c>
    </row>
    <row r="13" spans="1:4" ht="13.9" x14ac:dyDescent="0.4">
      <c r="A13" s="73">
        <v>11</v>
      </c>
      <c r="B13" s="73" t="s">
        <v>178</v>
      </c>
      <c r="C13" s="75"/>
      <c r="D13" s="29">
        <v>0</v>
      </c>
    </row>
    <row r="14" spans="1:4" ht="13.9" x14ac:dyDescent="0.4">
      <c r="A14" s="73">
        <v>12</v>
      </c>
      <c r="B14" s="73" t="s">
        <v>179</v>
      </c>
      <c r="C14" s="75"/>
      <c r="D14" s="29">
        <v>2</v>
      </c>
    </row>
    <row r="15" spans="1:4" ht="13.9" x14ac:dyDescent="0.4">
      <c r="A15" s="73">
        <v>13</v>
      </c>
      <c r="B15" s="73" t="s">
        <v>180</v>
      </c>
      <c r="C15" s="75"/>
      <c r="D15" s="29">
        <v>0</v>
      </c>
    </row>
    <row r="16" spans="1:4" ht="13.9" x14ac:dyDescent="0.4">
      <c r="A16" s="73">
        <v>14</v>
      </c>
      <c r="B16" s="73" t="s">
        <v>181</v>
      </c>
      <c r="C16" s="75"/>
      <c r="D16" s="29">
        <v>2</v>
      </c>
    </row>
    <row r="17" spans="1:4" ht="13.9" x14ac:dyDescent="0.4">
      <c r="A17" s="73">
        <v>15</v>
      </c>
      <c r="B17" s="73" t="s">
        <v>182</v>
      </c>
      <c r="C17" s="75"/>
      <c r="D17" s="29">
        <v>1</v>
      </c>
    </row>
    <row r="18" spans="1:4" ht="26.25" x14ac:dyDescent="0.4">
      <c r="A18" s="73">
        <v>16</v>
      </c>
      <c r="B18" s="73" t="s">
        <v>183</v>
      </c>
      <c r="C18" s="75"/>
      <c r="D18" s="29">
        <v>0</v>
      </c>
    </row>
    <row r="19" spans="1:4" ht="13.9" x14ac:dyDescent="0.4">
      <c r="A19" s="73">
        <v>17</v>
      </c>
      <c r="B19" s="73" t="s">
        <v>184</v>
      </c>
      <c r="C19" s="75"/>
      <c r="D19" s="29">
        <v>0</v>
      </c>
    </row>
    <row r="20" spans="1:4" ht="13.9" x14ac:dyDescent="0.4">
      <c r="A20" s="73">
        <v>18</v>
      </c>
      <c r="B20" s="73" t="s">
        <v>185</v>
      </c>
      <c r="C20" s="75"/>
      <c r="D20" s="29">
        <v>0</v>
      </c>
    </row>
    <row r="21" spans="1:4" ht="13.9" x14ac:dyDescent="0.4">
      <c r="A21" s="73">
        <v>19</v>
      </c>
      <c r="B21" s="73" t="s">
        <v>186</v>
      </c>
      <c r="C21" s="74"/>
      <c r="D21" s="29">
        <v>0</v>
      </c>
    </row>
    <row r="22" spans="1:4" ht="13.9" x14ac:dyDescent="0.4">
      <c r="A22" s="73">
        <v>20</v>
      </c>
      <c r="B22" s="73" t="s">
        <v>187</v>
      </c>
      <c r="C22" s="69" t="s">
        <v>30</v>
      </c>
      <c r="D22" s="29">
        <v>0</v>
      </c>
    </row>
    <row r="23" spans="1:4" ht="13.9" x14ac:dyDescent="0.4">
      <c r="A23" s="73">
        <v>21</v>
      </c>
      <c r="B23" s="73" t="s">
        <v>188</v>
      </c>
      <c r="C23" s="69"/>
      <c r="D23" s="29">
        <v>1</v>
      </c>
    </row>
    <row r="24" spans="1:4" ht="13.9" x14ac:dyDescent="0.4">
      <c r="A24" s="73">
        <v>22</v>
      </c>
      <c r="B24" s="73" t="s">
        <v>198</v>
      </c>
      <c r="C24" s="69"/>
      <c r="D24" s="29"/>
    </row>
    <row r="25" spans="1:4" x14ac:dyDescent="0.4">
      <c r="A25" s="73">
        <v>23</v>
      </c>
      <c r="B25" s="73" t="s">
        <v>4</v>
      </c>
      <c r="C25" s="74"/>
    </row>
    <row r="26" spans="1:4" ht="13.9" x14ac:dyDescent="0.4">
      <c r="A26" s="73">
        <v>24</v>
      </c>
      <c r="B26" s="14" t="s">
        <v>144</v>
      </c>
      <c r="C26" s="69"/>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workbookViewId="0">
      <selection activeCell="A2" sqref="A2:G2"/>
    </sheetView>
  </sheetViews>
  <sheetFormatPr baseColWidth="10" defaultColWidth="11.35546875" defaultRowHeight="13.9" x14ac:dyDescent="0.4"/>
  <cols>
    <col min="1" max="1" width="16.640625" style="14" customWidth="1"/>
    <col min="2" max="2" width="62.85546875" style="14" customWidth="1"/>
    <col min="3" max="16384" width="11.35546875" style="14"/>
  </cols>
  <sheetData>
    <row r="1" spans="1:3" ht="14.25" thickBot="1" x14ac:dyDescent="0.45">
      <c r="A1" s="63" t="s">
        <v>152</v>
      </c>
      <c r="B1" s="18">
        <v>8</v>
      </c>
      <c r="C1" s="14">
        <f>MAX($A$3:$A$10)-1</f>
        <v>7</v>
      </c>
    </row>
    <row r="2" spans="1:3" ht="14.25" thickTop="1" x14ac:dyDescent="0.4">
      <c r="A2" s="15" t="s">
        <v>27</v>
      </c>
      <c r="B2" s="15" t="s">
        <v>28</v>
      </c>
      <c r="C2" s="14" t="s">
        <v>29</v>
      </c>
    </row>
    <row r="3" spans="1:3" x14ac:dyDescent="0.4">
      <c r="A3" s="29">
        <v>1</v>
      </c>
      <c r="B3" s="14" t="s">
        <v>141</v>
      </c>
      <c r="C3" s="16"/>
    </row>
    <row r="4" spans="1:3" x14ac:dyDescent="0.4">
      <c r="A4" s="29">
        <v>2</v>
      </c>
      <c r="B4" s="14" t="s">
        <v>142</v>
      </c>
      <c r="C4" s="16" t="s">
        <v>30</v>
      </c>
    </row>
    <row r="5" spans="1:3" x14ac:dyDescent="0.4">
      <c r="A5" s="29">
        <v>3</v>
      </c>
      <c r="B5" s="14" t="s">
        <v>139</v>
      </c>
      <c r="C5" s="16"/>
    </row>
    <row r="6" spans="1:3" x14ac:dyDescent="0.4">
      <c r="A6" s="29">
        <v>4</v>
      </c>
      <c r="B6" s="14" t="s">
        <v>140</v>
      </c>
      <c r="C6" s="16"/>
    </row>
    <row r="7" spans="1:3" x14ac:dyDescent="0.4">
      <c r="A7" s="29">
        <v>5</v>
      </c>
      <c r="B7" s="14" t="s">
        <v>143</v>
      </c>
      <c r="C7" s="16"/>
    </row>
    <row r="8" spans="1:3" x14ac:dyDescent="0.4">
      <c r="A8" s="29">
        <v>6</v>
      </c>
      <c r="B8" s="14" t="s">
        <v>301</v>
      </c>
      <c r="C8" s="16"/>
    </row>
    <row r="9" spans="1:3" x14ac:dyDescent="0.4">
      <c r="A9" s="29">
        <v>7</v>
      </c>
      <c r="B9" s="14" t="s">
        <v>4</v>
      </c>
      <c r="C9" s="16"/>
    </row>
    <row r="10" spans="1:3" x14ac:dyDescent="0.4">
      <c r="A10" s="29">
        <v>8</v>
      </c>
      <c r="B10" s="14" t="s">
        <v>144</v>
      </c>
    </row>
    <row r="16" spans="1:3" x14ac:dyDescent="0.4">
      <c r="A16" s="14" t="s">
        <v>145</v>
      </c>
      <c r="B16" s="24">
        <v>8</v>
      </c>
      <c r="C16" s="14">
        <f>MAX(A17:A24)-1</f>
        <v>7</v>
      </c>
    </row>
    <row r="17" spans="1:2" x14ac:dyDescent="0.4">
      <c r="A17" s="14">
        <v>1</v>
      </c>
      <c r="B17" s="64" t="s">
        <v>146</v>
      </c>
    </row>
    <row r="18" spans="1:2" x14ac:dyDescent="0.4">
      <c r="A18" s="14">
        <v>2</v>
      </c>
      <c r="B18" s="64" t="s">
        <v>147</v>
      </c>
    </row>
    <row r="19" spans="1:2" x14ac:dyDescent="0.4">
      <c r="A19" s="14">
        <v>3</v>
      </c>
      <c r="B19" s="64" t="s">
        <v>148</v>
      </c>
    </row>
    <row r="20" spans="1:2" x14ac:dyDescent="0.4">
      <c r="A20" s="14">
        <v>4</v>
      </c>
      <c r="B20" s="64" t="s">
        <v>149</v>
      </c>
    </row>
    <row r="21" spans="1:2" x14ac:dyDescent="0.4">
      <c r="A21" s="14">
        <v>5</v>
      </c>
      <c r="B21" s="64" t="s">
        <v>150</v>
      </c>
    </row>
    <row r="22" spans="1:2" x14ac:dyDescent="0.4">
      <c r="A22" s="14">
        <v>6</v>
      </c>
      <c r="B22" s="64" t="s">
        <v>151</v>
      </c>
    </row>
    <row r="23" spans="1:2" x14ac:dyDescent="0.4">
      <c r="A23" s="14">
        <v>7</v>
      </c>
      <c r="B23" s="17" t="s">
        <v>4</v>
      </c>
    </row>
    <row r="24" spans="1:2" x14ac:dyDescent="0.4">
      <c r="A24" s="14">
        <v>8</v>
      </c>
      <c r="B24" s="17" t="s">
        <v>144</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1"/>
  <sheetViews>
    <sheetView workbookViewId="0">
      <selection activeCell="A2" sqref="A2:G2"/>
    </sheetView>
  </sheetViews>
  <sheetFormatPr baseColWidth="10" defaultColWidth="11.35546875" defaultRowHeight="15.4" x14ac:dyDescent="0.45"/>
  <cols>
    <col min="1" max="1" width="13.140625" style="44" customWidth="1"/>
    <col min="2" max="2" width="55.140625" style="43" customWidth="1"/>
    <col min="3" max="16384" width="11.35546875" style="44"/>
  </cols>
  <sheetData>
    <row r="1" spans="1:7" x14ac:dyDescent="0.45">
      <c r="A1" s="42" t="s">
        <v>82</v>
      </c>
      <c r="B1" s="61">
        <v>29</v>
      </c>
      <c r="C1" s="44">
        <f>MAX($A$3:$A$31)-1</f>
        <v>28</v>
      </c>
      <c r="D1" s="44" t="s">
        <v>263</v>
      </c>
      <c r="E1" s="44" t="s">
        <v>264</v>
      </c>
      <c r="F1" s="44" t="s">
        <v>265</v>
      </c>
      <c r="G1" s="44" t="s">
        <v>266</v>
      </c>
    </row>
    <row r="2" spans="1:7" x14ac:dyDescent="0.45">
      <c r="A2" s="60" t="s">
        <v>27</v>
      </c>
      <c r="B2" s="45" t="s">
        <v>28</v>
      </c>
      <c r="C2" s="44" t="s">
        <v>29</v>
      </c>
      <c r="D2" s="44">
        <v>19</v>
      </c>
      <c r="E2" s="44">
        <v>19</v>
      </c>
      <c r="F2" s="44">
        <v>19</v>
      </c>
      <c r="G2" s="44">
        <v>19</v>
      </c>
    </row>
    <row r="3" spans="1:7" x14ac:dyDescent="0.45">
      <c r="A3" s="44">
        <v>1</v>
      </c>
      <c r="B3" s="57" t="s">
        <v>99</v>
      </c>
      <c r="C3" s="56"/>
    </row>
    <row r="4" spans="1:7" x14ac:dyDescent="0.45">
      <c r="A4" s="44">
        <v>2</v>
      </c>
      <c r="B4" s="57" t="s">
        <v>98</v>
      </c>
      <c r="C4" s="56" t="s">
        <v>30</v>
      </c>
    </row>
    <row r="5" spans="1:7" x14ac:dyDescent="0.45">
      <c r="A5" s="44">
        <v>3</v>
      </c>
      <c r="B5" s="57" t="s">
        <v>97</v>
      </c>
      <c r="C5" s="56"/>
    </row>
    <row r="6" spans="1:7" x14ac:dyDescent="0.45">
      <c r="A6" s="44">
        <v>4</v>
      </c>
      <c r="B6" s="57" t="s">
        <v>96</v>
      </c>
      <c r="C6" s="56"/>
    </row>
    <row r="7" spans="1:7" ht="27.75" x14ac:dyDescent="0.45">
      <c r="A7" s="44">
        <v>5</v>
      </c>
      <c r="B7" s="57" t="s">
        <v>95</v>
      </c>
      <c r="C7" s="56"/>
    </row>
    <row r="8" spans="1:7" x14ac:dyDescent="0.45">
      <c r="A8" s="44">
        <v>6</v>
      </c>
      <c r="B8" s="57" t="s">
        <v>94</v>
      </c>
      <c r="C8" s="56"/>
    </row>
    <row r="9" spans="1:7" x14ac:dyDescent="0.45">
      <c r="A9" s="44">
        <v>7</v>
      </c>
      <c r="B9" s="57" t="s">
        <v>93</v>
      </c>
      <c r="C9" s="56"/>
    </row>
    <row r="10" spans="1:7" x14ac:dyDescent="0.45">
      <c r="A10" s="44">
        <v>8</v>
      </c>
      <c r="B10" s="57" t="s">
        <v>92</v>
      </c>
      <c r="C10" s="56"/>
    </row>
    <row r="11" spans="1:7" x14ac:dyDescent="0.45">
      <c r="A11" s="44">
        <v>9</v>
      </c>
      <c r="B11" s="57" t="s">
        <v>91</v>
      </c>
      <c r="C11" s="56"/>
    </row>
    <row r="12" spans="1:7" x14ac:dyDescent="0.45">
      <c r="A12" s="44">
        <v>10</v>
      </c>
      <c r="B12" s="57" t="s">
        <v>90</v>
      </c>
      <c r="C12" s="56"/>
    </row>
    <row r="13" spans="1:7" x14ac:dyDescent="0.45">
      <c r="A13" s="44">
        <v>11</v>
      </c>
      <c r="B13" s="57" t="s">
        <v>89</v>
      </c>
      <c r="C13" s="56"/>
    </row>
    <row r="14" spans="1:7" ht="27.75" x14ac:dyDescent="0.45">
      <c r="A14" s="44">
        <v>12</v>
      </c>
      <c r="B14" s="57" t="s">
        <v>88</v>
      </c>
      <c r="C14" s="56"/>
    </row>
    <row r="15" spans="1:7" x14ac:dyDescent="0.45">
      <c r="A15" s="44">
        <v>13</v>
      </c>
      <c r="B15" s="57" t="s">
        <v>87</v>
      </c>
      <c r="C15" s="56"/>
    </row>
    <row r="16" spans="1:7" x14ac:dyDescent="0.45">
      <c r="A16" s="44">
        <v>14</v>
      </c>
      <c r="B16" s="57" t="s">
        <v>86</v>
      </c>
      <c r="C16" s="56"/>
    </row>
    <row r="17" spans="1:3" x14ac:dyDescent="0.45">
      <c r="A17" s="44">
        <v>15</v>
      </c>
      <c r="B17" s="57" t="s">
        <v>85</v>
      </c>
      <c r="C17" s="56"/>
    </row>
    <row r="18" spans="1:3" x14ac:dyDescent="0.45">
      <c r="A18" s="44">
        <v>16</v>
      </c>
      <c r="B18" s="57" t="s">
        <v>84</v>
      </c>
      <c r="C18" s="56"/>
    </row>
    <row r="19" spans="1:3" x14ac:dyDescent="0.45">
      <c r="A19" s="44">
        <v>17</v>
      </c>
      <c r="B19" s="57" t="s">
        <v>131</v>
      </c>
      <c r="C19" s="56"/>
    </row>
    <row r="20" spans="1:3" ht="27.75" x14ac:dyDescent="0.45">
      <c r="A20" s="44">
        <v>18</v>
      </c>
      <c r="B20" s="57" t="s">
        <v>132</v>
      </c>
      <c r="C20" s="56"/>
    </row>
    <row r="21" spans="1:3" x14ac:dyDescent="0.45">
      <c r="A21" s="44">
        <v>19</v>
      </c>
      <c r="B21" s="57" t="s">
        <v>133</v>
      </c>
      <c r="C21" s="56"/>
    </row>
    <row r="22" spans="1:3" ht="27.75" x14ac:dyDescent="0.45">
      <c r="A22" s="44">
        <v>20</v>
      </c>
      <c r="B22" s="57" t="s">
        <v>134</v>
      </c>
      <c r="C22" s="56"/>
    </row>
    <row r="23" spans="1:3" x14ac:dyDescent="0.45">
      <c r="A23" s="44">
        <v>21</v>
      </c>
      <c r="B23" s="57" t="s">
        <v>135</v>
      </c>
      <c r="C23" s="56"/>
    </row>
    <row r="24" spans="1:3" ht="27.75" x14ac:dyDescent="0.45">
      <c r="A24" s="44">
        <v>22</v>
      </c>
      <c r="B24" s="57" t="s">
        <v>136</v>
      </c>
      <c r="C24" s="56"/>
    </row>
    <row r="25" spans="1:3" x14ac:dyDescent="0.45">
      <c r="A25" s="44">
        <v>23</v>
      </c>
      <c r="B25" s="29" t="s">
        <v>137</v>
      </c>
      <c r="C25" s="56"/>
    </row>
    <row r="26" spans="1:3" x14ac:dyDescent="0.45">
      <c r="A26" s="44">
        <v>24</v>
      </c>
      <c r="B26" s="29" t="s">
        <v>160</v>
      </c>
      <c r="C26" s="56"/>
    </row>
    <row r="27" spans="1:3" x14ac:dyDescent="0.45">
      <c r="A27" s="44">
        <v>25</v>
      </c>
      <c r="B27" s="29" t="s">
        <v>267</v>
      </c>
      <c r="C27" s="56"/>
    </row>
    <row r="28" spans="1:3" x14ac:dyDescent="0.45">
      <c r="A28" s="44">
        <v>26</v>
      </c>
      <c r="B28" s="29" t="s">
        <v>268</v>
      </c>
      <c r="C28" s="56"/>
    </row>
    <row r="29" spans="1:3" x14ac:dyDescent="0.45">
      <c r="A29" s="44">
        <v>27</v>
      </c>
      <c r="B29" s="29" t="s">
        <v>269</v>
      </c>
      <c r="C29" s="56"/>
    </row>
    <row r="30" spans="1:3" x14ac:dyDescent="0.45">
      <c r="A30" s="44">
        <v>28</v>
      </c>
      <c r="B30" s="45" t="s">
        <v>4</v>
      </c>
      <c r="C30" s="55"/>
    </row>
    <row r="31" spans="1:3" x14ac:dyDescent="0.45">
      <c r="A31" s="44">
        <v>29</v>
      </c>
      <c r="B31" s="14" t="s">
        <v>144</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topLeftCell="A3" workbookViewId="0">
      <selection activeCell="A2" sqref="A2:G2"/>
    </sheetView>
  </sheetViews>
  <sheetFormatPr baseColWidth="10" defaultColWidth="11.35546875" defaultRowHeight="13.9" x14ac:dyDescent="0.4"/>
  <cols>
    <col min="1" max="1" width="13.140625" style="42" customWidth="1"/>
    <col min="2" max="2" width="55.140625" style="42" customWidth="1"/>
    <col min="3" max="16384" width="11.35546875" style="42"/>
  </cols>
  <sheetData>
    <row r="1" spans="1:3" x14ac:dyDescent="0.4">
      <c r="A1" s="42" t="s">
        <v>100</v>
      </c>
      <c r="B1" s="59">
        <v>23</v>
      </c>
      <c r="C1" s="42">
        <f>MAX($A$3:$A$25)-1</f>
        <v>22</v>
      </c>
    </row>
    <row r="2" spans="1:3" x14ac:dyDescent="0.4">
      <c r="A2" s="58" t="s">
        <v>27</v>
      </c>
      <c r="B2" s="58" t="s">
        <v>28</v>
      </c>
      <c r="C2" s="42" t="s">
        <v>29</v>
      </c>
    </row>
    <row r="3" spans="1:3" ht="15.4" x14ac:dyDescent="0.45">
      <c r="A3" s="44">
        <v>1</v>
      </c>
      <c r="B3" s="57" t="s">
        <v>99</v>
      </c>
      <c r="C3" s="56"/>
    </row>
    <row r="4" spans="1:3" ht="15.4" x14ac:dyDescent="0.45">
      <c r="A4" s="44">
        <v>2</v>
      </c>
      <c r="B4" s="57" t="s">
        <v>98</v>
      </c>
      <c r="C4" s="56" t="s">
        <v>30</v>
      </c>
    </row>
    <row r="5" spans="1:3" ht="15.4" x14ac:dyDescent="0.45">
      <c r="A5" s="44">
        <v>3</v>
      </c>
      <c r="B5" s="57" t="s">
        <v>97</v>
      </c>
      <c r="C5" s="56"/>
    </row>
    <row r="6" spans="1:3" ht="15.4" x14ac:dyDescent="0.45">
      <c r="A6" s="44">
        <v>4</v>
      </c>
      <c r="B6" s="57" t="s">
        <v>96</v>
      </c>
      <c r="C6" s="56"/>
    </row>
    <row r="7" spans="1:3" ht="27.75" x14ac:dyDescent="0.45">
      <c r="A7" s="44">
        <v>5</v>
      </c>
      <c r="B7" s="57" t="s">
        <v>95</v>
      </c>
      <c r="C7" s="56"/>
    </row>
    <row r="8" spans="1:3" ht="15.4" x14ac:dyDescent="0.45">
      <c r="A8" s="44">
        <v>6</v>
      </c>
      <c r="B8" s="57" t="s">
        <v>94</v>
      </c>
      <c r="C8" s="56"/>
    </row>
    <row r="9" spans="1:3" ht="15.4" x14ac:dyDescent="0.45">
      <c r="A9" s="44">
        <v>7</v>
      </c>
      <c r="B9" s="57" t="s">
        <v>93</v>
      </c>
      <c r="C9" s="56"/>
    </row>
    <row r="10" spans="1:3" ht="15.4" x14ac:dyDescent="0.45">
      <c r="A10" s="44">
        <v>8</v>
      </c>
      <c r="B10" s="57" t="s">
        <v>92</v>
      </c>
      <c r="C10" s="56"/>
    </row>
    <row r="11" spans="1:3" ht="15.4" x14ac:dyDescent="0.45">
      <c r="A11" s="44">
        <v>9</v>
      </c>
      <c r="B11" s="57" t="s">
        <v>91</v>
      </c>
      <c r="C11" s="56"/>
    </row>
    <row r="12" spans="1:3" ht="15.4" x14ac:dyDescent="0.45">
      <c r="A12" s="44">
        <v>10</v>
      </c>
      <c r="B12" s="57" t="s">
        <v>90</v>
      </c>
      <c r="C12" s="56"/>
    </row>
    <row r="13" spans="1:3" ht="15.4" x14ac:dyDescent="0.45">
      <c r="A13" s="44">
        <v>11</v>
      </c>
      <c r="B13" s="57" t="s">
        <v>89</v>
      </c>
      <c r="C13" s="56"/>
    </row>
    <row r="14" spans="1:3" ht="27.75" x14ac:dyDescent="0.45">
      <c r="A14" s="44">
        <v>12</v>
      </c>
      <c r="B14" s="57" t="s">
        <v>88</v>
      </c>
      <c r="C14" s="56"/>
    </row>
    <row r="15" spans="1:3" ht="15.4" x14ac:dyDescent="0.45">
      <c r="A15" s="44">
        <v>13</v>
      </c>
      <c r="B15" s="57" t="s">
        <v>87</v>
      </c>
      <c r="C15" s="56"/>
    </row>
    <row r="16" spans="1:3" ht="15.4" x14ac:dyDescent="0.45">
      <c r="A16" s="44">
        <v>14</v>
      </c>
      <c r="B16" s="57" t="s">
        <v>86</v>
      </c>
      <c r="C16" s="56"/>
    </row>
    <row r="17" spans="1:3" ht="15.4" x14ac:dyDescent="0.45">
      <c r="A17" s="44">
        <v>15</v>
      </c>
      <c r="B17" s="57" t="s">
        <v>85</v>
      </c>
      <c r="C17" s="56"/>
    </row>
    <row r="18" spans="1:3" ht="15.4" x14ac:dyDescent="0.45">
      <c r="A18" s="44">
        <v>16</v>
      </c>
      <c r="B18" s="57" t="s">
        <v>84</v>
      </c>
      <c r="C18" s="56"/>
    </row>
    <row r="19" spans="1:3" ht="15.4" x14ac:dyDescent="0.45">
      <c r="A19" s="44">
        <v>17</v>
      </c>
      <c r="B19" s="29" t="s">
        <v>137</v>
      </c>
      <c r="C19" s="56"/>
    </row>
    <row r="20" spans="1:3" ht="27.75" x14ac:dyDescent="0.45">
      <c r="A20" s="44">
        <v>18</v>
      </c>
      <c r="B20" s="57" t="s">
        <v>138</v>
      </c>
      <c r="C20" s="56"/>
    </row>
    <row r="21" spans="1:3" ht="15.4" x14ac:dyDescent="0.45">
      <c r="A21" s="44">
        <v>19</v>
      </c>
      <c r="B21" s="57" t="s">
        <v>159</v>
      </c>
      <c r="C21" s="56"/>
    </row>
    <row r="22" spans="1:3" ht="15.4" x14ac:dyDescent="0.45">
      <c r="A22" s="44">
        <v>20</v>
      </c>
      <c r="B22" s="57" t="s">
        <v>269</v>
      </c>
      <c r="C22" s="56"/>
    </row>
    <row r="23" spans="1:3" ht="15.4" x14ac:dyDescent="0.45">
      <c r="A23" s="44">
        <v>21</v>
      </c>
      <c r="B23" s="29" t="s">
        <v>267</v>
      </c>
      <c r="C23" s="56"/>
    </row>
    <row r="24" spans="1:3" ht="15.4" x14ac:dyDescent="0.45">
      <c r="A24" s="44">
        <v>22</v>
      </c>
      <c r="B24" s="45" t="s">
        <v>4</v>
      </c>
      <c r="C24" s="55"/>
    </row>
    <row r="25" spans="1:3" ht="15.4" x14ac:dyDescent="0.45">
      <c r="A25" s="44">
        <v>23</v>
      </c>
      <c r="B25" s="14" t="s">
        <v>144</v>
      </c>
      <c r="C25" s="44"/>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67F7-FC85-4352-A986-B870FD30D40B}">
  <dimension ref="A1"/>
  <sheetViews>
    <sheetView workbookViewId="0"/>
  </sheetViews>
  <sheetFormatPr baseColWidth="10" defaultColWidth="11.42578125" defaultRowHeight="13.9" x14ac:dyDescent="0.4"/>
  <cols>
    <col min="1" max="16384" width="11.42578125" style="34"/>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50"/>
  <sheetViews>
    <sheetView topLeftCell="A12" workbookViewId="0">
      <selection activeCell="A2" sqref="A2:G2"/>
    </sheetView>
  </sheetViews>
  <sheetFormatPr baseColWidth="10" defaultColWidth="11.640625" defaultRowHeight="13.9" x14ac:dyDescent="0.4"/>
  <cols>
    <col min="1" max="1" width="11.640625" style="29"/>
    <col min="2" max="2" width="52.2109375" style="29" customWidth="1"/>
    <col min="3" max="16384" width="11.640625" style="29"/>
  </cols>
  <sheetData>
    <row r="1" spans="1:3" ht="15.75" thickBot="1" x14ac:dyDescent="0.5">
      <c r="A1" s="46" t="s">
        <v>82</v>
      </c>
      <c r="B1" s="54">
        <v>17</v>
      </c>
      <c r="C1" s="44">
        <v>17</v>
      </c>
    </row>
    <row r="2" spans="1:3" ht="15.75" thickTop="1" x14ac:dyDescent="0.45">
      <c r="A2" s="53" t="s">
        <v>119</v>
      </c>
      <c r="B2" s="53" t="s">
        <v>118</v>
      </c>
      <c r="C2" s="44"/>
    </row>
    <row r="3" spans="1:3" x14ac:dyDescent="0.4">
      <c r="A3" s="29">
        <v>1</v>
      </c>
      <c r="B3" s="29" t="s">
        <v>117</v>
      </c>
    </row>
    <row r="4" spans="1:3" x14ac:dyDescent="0.4">
      <c r="A4" s="29">
        <v>2</v>
      </c>
      <c r="B4" s="29" t="s">
        <v>116</v>
      </c>
    </row>
    <row r="5" spans="1:3" x14ac:dyDescent="0.4">
      <c r="A5" s="29">
        <v>3</v>
      </c>
      <c r="B5" s="29" t="s">
        <v>115</v>
      </c>
    </row>
    <row r="6" spans="1:3" x14ac:dyDescent="0.4">
      <c r="A6" s="29">
        <v>4</v>
      </c>
      <c r="B6" s="29" t="s">
        <v>114</v>
      </c>
    </row>
    <row r="7" spans="1:3" x14ac:dyDescent="0.4">
      <c r="A7" s="29">
        <v>5</v>
      </c>
      <c r="B7" s="94" t="s">
        <v>283</v>
      </c>
    </row>
    <row r="8" spans="1:3" x14ac:dyDescent="0.4">
      <c r="A8" s="29">
        <v>6</v>
      </c>
      <c r="B8" s="29" t="s">
        <v>113</v>
      </c>
    </row>
    <row r="9" spans="1:3" x14ac:dyDescent="0.4">
      <c r="A9" s="29">
        <v>7</v>
      </c>
      <c r="B9" s="29" t="s">
        <v>112</v>
      </c>
    </row>
    <row r="10" spans="1:3" x14ac:dyDescent="0.4">
      <c r="A10" s="29">
        <v>8</v>
      </c>
      <c r="B10" s="29" t="s">
        <v>111</v>
      </c>
    </row>
    <row r="11" spans="1:3" x14ac:dyDescent="0.4">
      <c r="A11" s="29">
        <v>9</v>
      </c>
      <c r="B11" s="29" t="s">
        <v>110</v>
      </c>
    </row>
    <row r="12" spans="1:3" x14ac:dyDescent="0.4">
      <c r="A12" s="29">
        <v>10</v>
      </c>
      <c r="B12" s="29" t="s">
        <v>109</v>
      </c>
    </row>
    <row r="13" spans="1:3" x14ac:dyDescent="0.4">
      <c r="A13" s="29">
        <v>11</v>
      </c>
      <c r="B13" s="29" t="s">
        <v>108</v>
      </c>
    </row>
    <row r="14" spans="1:3" x14ac:dyDescent="0.4">
      <c r="A14" s="29">
        <v>12</v>
      </c>
      <c r="B14" s="29" t="s">
        <v>107</v>
      </c>
    </row>
    <row r="15" spans="1:3" x14ac:dyDescent="0.4">
      <c r="A15" s="29">
        <v>13</v>
      </c>
      <c r="B15" s="29" t="s">
        <v>106</v>
      </c>
    </row>
    <row r="16" spans="1:3" x14ac:dyDescent="0.4">
      <c r="A16" s="29">
        <v>14</v>
      </c>
      <c r="B16" s="29" t="s">
        <v>105</v>
      </c>
    </row>
    <row r="17" spans="1:5" x14ac:dyDescent="0.4">
      <c r="A17" s="29">
        <v>15</v>
      </c>
      <c r="B17" s="29" t="s">
        <v>104</v>
      </c>
    </row>
    <row r="18" spans="1:5" x14ac:dyDescent="0.4">
      <c r="A18" s="29">
        <v>16</v>
      </c>
      <c r="B18" s="29" t="s">
        <v>103</v>
      </c>
    </row>
    <row r="19" spans="1:5" x14ac:dyDescent="0.4">
      <c r="A19" s="29">
        <v>17</v>
      </c>
      <c r="B19" s="29" t="s">
        <v>102</v>
      </c>
    </row>
    <row r="20" spans="1:5" x14ac:dyDescent="0.4">
      <c r="A20" s="29">
        <v>18</v>
      </c>
      <c r="B20" s="29" t="s">
        <v>123</v>
      </c>
    </row>
    <row r="21" spans="1:5" x14ac:dyDescent="0.4">
      <c r="A21" s="29">
        <v>19</v>
      </c>
      <c r="B21" s="29" t="s">
        <v>122</v>
      </c>
    </row>
    <row r="27" spans="1:5" x14ac:dyDescent="0.4">
      <c r="B27" s="29" t="s">
        <v>121</v>
      </c>
    </row>
    <row r="28" spans="1:5" x14ac:dyDescent="0.4">
      <c r="B28" s="29" t="s">
        <v>120</v>
      </c>
    </row>
    <row r="31" spans="1:5" ht="15.75" thickBot="1" x14ac:dyDescent="0.5">
      <c r="A31" s="46" t="s">
        <v>82</v>
      </c>
      <c r="B31" s="54">
        <v>18</v>
      </c>
      <c r="C31" s="44">
        <v>18</v>
      </c>
      <c r="D31" s="29">
        <v>18</v>
      </c>
      <c r="E31" s="29">
        <v>18</v>
      </c>
    </row>
    <row r="32" spans="1:5" ht="15.75" thickTop="1" x14ac:dyDescent="0.45">
      <c r="A32" s="53" t="s">
        <v>119</v>
      </c>
      <c r="B32" s="53" t="s">
        <v>118</v>
      </c>
      <c r="C32" s="44"/>
    </row>
    <row r="33" spans="1:2" x14ac:dyDescent="0.4">
      <c r="A33" s="29">
        <v>1</v>
      </c>
      <c r="B33" s="29" t="s">
        <v>117</v>
      </c>
    </row>
    <row r="34" spans="1:2" x14ac:dyDescent="0.4">
      <c r="A34" s="29">
        <v>2</v>
      </c>
      <c r="B34" s="29" t="s">
        <v>116</v>
      </c>
    </row>
    <row r="35" spans="1:2" x14ac:dyDescent="0.4">
      <c r="A35" s="29">
        <v>3</v>
      </c>
      <c r="B35" s="29" t="s">
        <v>115</v>
      </c>
    </row>
    <row r="36" spans="1:2" x14ac:dyDescent="0.4">
      <c r="A36" s="29">
        <v>4</v>
      </c>
      <c r="B36" s="29" t="s">
        <v>114</v>
      </c>
    </row>
    <row r="37" spans="1:2" x14ac:dyDescent="0.4">
      <c r="A37" s="29">
        <v>5</v>
      </c>
      <c r="B37" s="94" t="s">
        <v>283</v>
      </c>
    </row>
    <row r="38" spans="1:2" x14ac:dyDescent="0.4">
      <c r="A38" s="29">
        <v>6</v>
      </c>
      <c r="B38" s="29" t="s">
        <v>113</v>
      </c>
    </row>
    <row r="39" spans="1:2" x14ac:dyDescent="0.4">
      <c r="A39" s="29">
        <v>7</v>
      </c>
      <c r="B39" s="29" t="s">
        <v>112</v>
      </c>
    </row>
    <row r="40" spans="1:2" x14ac:dyDescent="0.4">
      <c r="A40" s="29">
        <v>8</v>
      </c>
      <c r="B40" s="29" t="s">
        <v>111</v>
      </c>
    </row>
    <row r="41" spans="1:2" x14ac:dyDescent="0.4">
      <c r="A41" s="29">
        <v>9</v>
      </c>
      <c r="B41" s="29" t="s">
        <v>110</v>
      </c>
    </row>
    <row r="42" spans="1:2" x14ac:dyDescent="0.4">
      <c r="A42" s="29">
        <v>10</v>
      </c>
      <c r="B42" s="29" t="s">
        <v>109</v>
      </c>
    </row>
    <row r="43" spans="1:2" x14ac:dyDescent="0.4">
      <c r="A43" s="29">
        <v>11</v>
      </c>
      <c r="B43" s="29" t="s">
        <v>108</v>
      </c>
    </row>
    <row r="44" spans="1:2" x14ac:dyDescent="0.4">
      <c r="A44" s="29">
        <v>12</v>
      </c>
      <c r="B44" s="29" t="s">
        <v>107</v>
      </c>
    </row>
    <row r="45" spans="1:2" x14ac:dyDescent="0.4">
      <c r="A45" s="29">
        <v>13</v>
      </c>
      <c r="B45" s="29" t="s">
        <v>106</v>
      </c>
    </row>
    <row r="46" spans="1:2" x14ac:dyDescent="0.4">
      <c r="A46" s="29">
        <v>14</v>
      </c>
      <c r="B46" s="29" t="s">
        <v>105</v>
      </c>
    </row>
    <row r="47" spans="1:2" x14ac:dyDescent="0.4">
      <c r="A47" s="29">
        <v>15</v>
      </c>
      <c r="B47" s="29" t="s">
        <v>104</v>
      </c>
    </row>
    <row r="48" spans="1:2" x14ac:dyDescent="0.4">
      <c r="A48" s="29">
        <v>16</v>
      </c>
      <c r="B48" s="29" t="s">
        <v>103</v>
      </c>
    </row>
    <row r="49" spans="1:2" x14ac:dyDescent="0.4">
      <c r="A49" s="29">
        <v>17</v>
      </c>
      <c r="B49" s="29" t="s">
        <v>102</v>
      </c>
    </row>
    <row r="50" spans="1:2" x14ac:dyDescent="0.4">
      <c r="A50" s="29">
        <v>18</v>
      </c>
      <c r="B50" s="29" t="s">
        <v>101</v>
      </c>
    </row>
  </sheetData>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3C91-3B48-4167-B574-1F3E8DC06C3A}">
  <dimension ref="A1:C7"/>
  <sheetViews>
    <sheetView workbookViewId="0">
      <selection sqref="A1:C1"/>
    </sheetView>
  </sheetViews>
  <sheetFormatPr baseColWidth="10" defaultColWidth="11.42578125" defaultRowHeight="13.9" x14ac:dyDescent="0.4"/>
  <cols>
    <col min="1" max="3" width="27.5703125" style="94" customWidth="1"/>
    <col min="4" max="16384" width="11.42578125" style="94"/>
  </cols>
  <sheetData>
    <row r="1" spans="1:3" s="99" customFormat="1" ht="15" x14ac:dyDescent="0.4">
      <c r="A1" s="126" t="s">
        <v>36</v>
      </c>
      <c r="B1" s="126"/>
      <c r="C1" s="126"/>
    </row>
    <row r="2" spans="1:3" s="99" customFormat="1" ht="79.7" customHeight="1" x14ac:dyDescent="0.4">
      <c r="A2" s="124" t="s">
        <v>292</v>
      </c>
      <c r="B2" s="125"/>
      <c r="C2" s="125"/>
    </row>
    <row r="3" spans="1:3" s="99" customFormat="1" ht="66.2" customHeight="1" x14ac:dyDescent="0.4">
      <c r="A3" s="124" t="s">
        <v>37</v>
      </c>
      <c r="B3" s="125"/>
      <c r="C3" s="125"/>
    </row>
    <row r="4" spans="1:3" s="99" customFormat="1" ht="45" customHeight="1" x14ac:dyDescent="0.4">
      <c r="A4" s="124" t="s">
        <v>38</v>
      </c>
      <c r="B4" s="125"/>
      <c r="C4" s="125"/>
    </row>
    <row r="5" spans="1:3" s="99" customFormat="1" ht="45" customHeight="1" x14ac:dyDescent="0.4">
      <c r="A5" s="124" t="s">
        <v>39</v>
      </c>
      <c r="B5" s="124"/>
      <c r="C5" s="124"/>
    </row>
    <row r="6" spans="1:3" s="99" customFormat="1" ht="70.25" customHeight="1" x14ac:dyDescent="0.4">
      <c r="A6" s="124" t="s">
        <v>40</v>
      </c>
      <c r="B6" s="125"/>
      <c r="C6" s="125"/>
    </row>
    <row r="7" spans="1:3" s="99" customFormat="1" ht="65.25" customHeight="1" x14ac:dyDescent="0.4">
      <c r="A7" s="124" t="s">
        <v>57</v>
      </c>
      <c r="B7" s="125"/>
      <c r="C7" s="12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FFF5-3138-44B5-A942-0DD0D283BC7C}">
  <dimension ref="A1:D16"/>
  <sheetViews>
    <sheetView workbookViewId="0"/>
  </sheetViews>
  <sheetFormatPr baseColWidth="10" defaultColWidth="11.42578125" defaultRowHeight="15.4" x14ac:dyDescent="0.45"/>
  <cols>
    <col min="1" max="3" width="27.5703125" style="102" customWidth="1"/>
    <col min="4" max="16384" width="11.42578125" style="102"/>
  </cols>
  <sheetData>
    <row r="1" spans="1:4" s="101" customFormat="1" x14ac:dyDescent="0.4">
      <c r="A1" s="100" t="s">
        <v>9</v>
      </c>
      <c r="B1" s="100"/>
      <c r="C1" s="100"/>
      <c r="D1" s="100"/>
    </row>
    <row r="2" spans="1:4" s="101" customFormat="1" ht="72" customHeight="1" x14ac:dyDescent="0.4">
      <c r="A2" s="128" t="s">
        <v>20</v>
      </c>
      <c r="B2" s="129"/>
      <c r="C2" s="129"/>
    </row>
    <row r="3" spans="1:4" s="101" customFormat="1" ht="59.45" customHeight="1" x14ac:dyDescent="0.4">
      <c r="A3" s="128" t="s">
        <v>21</v>
      </c>
      <c r="B3" s="129"/>
      <c r="C3" s="129"/>
    </row>
    <row r="4" spans="1:4" s="101" customFormat="1" ht="108" customHeight="1" x14ac:dyDescent="0.4">
      <c r="A4" s="128" t="s">
        <v>22</v>
      </c>
      <c r="B4" s="129"/>
      <c r="C4" s="129"/>
    </row>
    <row r="5" spans="1:4" s="101" customFormat="1" ht="154.5" customHeight="1" x14ac:dyDescent="0.4">
      <c r="A5" s="128" t="s">
        <v>23</v>
      </c>
      <c r="B5" s="128"/>
      <c r="C5" s="128"/>
    </row>
    <row r="6" spans="1:4" s="101" customFormat="1" ht="141.94999999999999" customHeight="1" x14ac:dyDescent="0.4">
      <c r="A6" s="128" t="s">
        <v>24</v>
      </c>
      <c r="B6" s="128"/>
      <c r="C6" s="128"/>
    </row>
    <row r="7" spans="1:4" s="101" customFormat="1" ht="195.2" customHeight="1" x14ac:dyDescent="0.4">
      <c r="A7" s="128" t="s">
        <v>293</v>
      </c>
      <c r="B7" s="129"/>
      <c r="C7" s="129"/>
    </row>
    <row r="8" spans="1:4" s="101" customFormat="1" ht="79.7" customHeight="1" x14ac:dyDescent="0.4">
      <c r="A8" s="128" t="s">
        <v>35</v>
      </c>
      <c r="B8" s="129"/>
      <c r="C8" s="129"/>
    </row>
    <row r="9" spans="1:4" x14ac:dyDescent="0.45">
      <c r="A9" s="127"/>
      <c r="B9" s="127"/>
      <c r="C9" s="127"/>
    </row>
    <row r="10" spans="1:4" x14ac:dyDescent="0.45">
      <c r="A10" s="127"/>
      <c r="B10" s="127"/>
      <c r="C10" s="127"/>
    </row>
    <row r="11" spans="1:4" x14ac:dyDescent="0.45">
      <c r="A11" s="127"/>
      <c r="B11" s="127"/>
      <c r="C11" s="127"/>
    </row>
    <row r="12" spans="1:4" x14ac:dyDescent="0.45">
      <c r="A12" s="127"/>
      <c r="B12" s="127"/>
      <c r="C12" s="127"/>
    </row>
    <row r="13" spans="1:4" x14ac:dyDescent="0.45">
      <c r="A13" s="127"/>
      <c r="B13" s="127"/>
      <c r="C13" s="127"/>
    </row>
    <row r="14" spans="1:4" x14ac:dyDescent="0.45">
      <c r="A14" s="127"/>
      <c r="B14" s="127"/>
      <c r="C14" s="127"/>
    </row>
    <row r="15" spans="1:4" x14ac:dyDescent="0.45">
      <c r="A15" s="127"/>
      <c r="B15" s="127"/>
      <c r="C15" s="127"/>
    </row>
    <row r="16" spans="1:4" x14ac:dyDescent="0.45">
      <c r="A16" s="127"/>
      <c r="B16" s="127"/>
      <c r="C16" s="127"/>
    </row>
  </sheetData>
  <sheetProtection algorithmName="SHA-512" hashValue="yj/sUpQwKSmOaljstHVPosotXMqy1NINECaei/zDKxb/6OvyEy2xcr2NaBYOs1zPG1Pk3oaKgwIl1YGLnwW45w==" saltValue="1BhuhVnH34j3TG9rE96XuQ=="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88105-CCB9-4460-BA10-C24A155557F2}">
  <sheetPr>
    <pageSetUpPr fitToPage="1"/>
  </sheetPr>
  <dimension ref="A1:E11"/>
  <sheetViews>
    <sheetView workbookViewId="0">
      <selection sqref="A1:C1"/>
    </sheetView>
  </sheetViews>
  <sheetFormatPr baseColWidth="10" defaultColWidth="11.42578125" defaultRowHeight="15.4" x14ac:dyDescent="0.45"/>
  <cols>
    <col min="1" max="3" width="27.5703125" style="103" customWidth="1"/>
    <col min="4" max="16384" width="11.42578125" style="103"/>
  </cols>
  <sheetData>
    <row r="1" spans="1:5" ht="27.75" customHeight="1" x14ac:dyDescent="0.45">
      <c r="A1" s="130" t="s">
        <v>294</v>
      </c>
      <c r="B1" s="130"/>
      <c r="C1" s="130"/>
    </row>
    <row r="2" spans="1:5" s="104" customFormat="1" ht="100.25" customHeight="1" x14ac:dyDescent="0.4">
      <c r="A2" s="128" t="s">
        <v>295</v>
      </c>
      <c r="B2" s="129"/>
      <c r="C2" s="129"/>
      <c r="E2" s="105"/>
    </row>
    <row r="3" spans="1:5" s="104" customFormat="1" ht="45" customHeight="1" x14ac:dyDescent="0.4">
      <c r="A3" s="128" t="s">
        <v>296</v>
      </c>
      <c r="B3" s="129"/>
      <c r="C3" s="129"/>
      <c r="E3" s="105"/>
    </row>
    <row r="4" spans="1:5" s="104" customFormat="1" ht="66.75" customHeight="1" x14ac:dyDescent="0.4">
      <c r="A4" s="131" t="s">
        <v>297</v>
      </c>
      <c r="B4" s="132"/>
      <c r="C4" s="133"/>
      <c r="E4" s="105"/>
    </row>
    <row r="5" spans="1:5" ht="30.75" x14ac:dyDescent="0.45">
      <c r="A5" s="106" t="s">
        <v>31</v>
      </c>
      <c r="B5" s="106" t="s">
        <v>34</v>
      </c>
    </row>
    <row r="6" spans="1:5" x14ac:dyDescent="0.45">
      <c r="A6" s="107">
        <v>1379</v>
      </c>
      <c r="B6" s="107">
        <v>1380</v>
      </c>
    </row>
    <row r="7" spans="1:5" x14ac:dyDescent="0.45">
      <c r="A7" s="107">
        <v>179.34</v>
      </c>
      <c r="B7" s="107">
        <v>179</v>
      </c>
    </row>
    <row r="8" spans="1:5" x14ac:dyDescent="0.45">
      <c r="A8" s="107">
        <v>80.12</v>
      </c>
      <c r="B8" s="107">
        <v>80.099999999999994</v>
      </c>
    </row>
    <row r="9" spans="1:5" x14ac:dyDescent="0.45">
      <c r="A9" s="107">
        <v>7.8</v>
      </c>
      <c r="B9" s="108">
        <v>7.8</v>
      </c>
    </row>
    <row r="10" spans="1:5" ht="24" hidden="1" customHeight="1" x14ac:dyDescent="0.45">
      <c r="A10" s="134"/>
      <c r="B10" s="135"/>
      <c r="C10" s="135"/>
    </row>
    <row r="11" spans="1:5" x14ac:dyDescent="0.45">
      <c r="A11" s="107">
        <v>7.8320000000000001E-2</v>
      </c>
      <c r="B11" s="109">
        <v>7.8299999999999995E-2</v>
      </c>
    </row>
  </sheetData>
  <sheetProtection algorithmName="SHA-512" hashValue="3Mivi4BZRXvHHE5IoZ2xt9+kbwJASAWE0EPMtbHV0L5Lz+3jtpCHydvSAkk1i9Gu5ayocEcAOqehWYhK7bpo7w==" saltValue="QouuwNq7V7tiKyMId8kIF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2C09-37BF-4DD9-91CF-0EA7DDD5E192}">
  <dimension ref="A1:H20"/>
  <sheetViews>
    <sheetView zoomScaleNormal="100" workbookViewId="0">
      <selection sqref="A1:H1"/>
    </sheetView>
  </sheetViews>
  <sheetFormatPr baseColWidth="10" defaultColWidth="11.42578125" defaultRowHeight="13.9" x14ac:dyDescent="0.4"/>
  <cols>
    <col min="1" max="8" width="10.5703125" style="86" customWidth="1"/>
    <col min="9" max="256" width="11.42578125" style="86"/>
    <col min="257" max="264" width="10.5703125" style="86" customWidth="1"/>
    <col min="265" max="512" width="11.42578125" style="86"/>
    <col min="513" max="520" width="10.5703125" style="86" customWidth="1"/>
    <col min="521" max="768" width="11.42578125" style="86"/>
    <col min="769" max="776" width="10.5703125" style="86" customWidth="1"/>
    <col min="777" max="1024" width="11.42578125" style="86"/>
    <col min="1025" max="1032" width="10.5703125" style="86" customWidth="1"/>
    <col min="1033" max="1280" width="11.42578125" style="86"/>
    <col min="1281" max="1288" width="10.5703125" style="86" customWidth="1"/>
    <col min="1289" max="1536" width="11.42578125" style="86"/>
    <col min="1537" max="1544" width="10.5703125" style="86" customWidth="1"/>
    <col min="1545" max="1792" width="11.42578125" style="86"/>
    <col min="1793" max="1800" width="10.5703125" style="86" customWidth="1"/>
    <col min="1801" max="2048" width="11.42578125" style="86"/>
    <col min="2049" max="2056" width="10.5703125" style="86" customWidth="1"/>
    <col min="2057" max="2304" width="11.42578125" style="86"/>
    <col min="2305" max="2312" width="10.5703125" style="86" customWidth="1"/>
    <col min="2313" max="2560" width="11.42578125" style="86"/>
    <col min="2561" max="2568" width="10.5703125" style="86" customWidth="1"/>
    <col min="2569" max="2816" width="11.42578125" style="86"/>
    <col min="2817" max="2824" width="10.5703125" style="86" customWidth="1"/>
    <col min="2825" max="3072" width="11.42578125" style="86"/>
    <col min="3073" max="3080" width="10.5703125" style="86" customWidth="1"/>
    <col min="3081" max="3328" width="11.42578125" style="86"/>
    <col min="3329" max="3336" width="10.5703125" style="86" customWidth="1"/>
    <col min="3337" max="3584" width="11.42578125" style="86"/>
    <col min="3585" max="3592" width="10.5703125" style="86" customWidth="1"/>
    <col min="3593" max="3840" width="11.42578125" style="86"/>
    <col min="3841" max="3848" width="10.5703125" style="86" customWidth="1"/>
    <col min="3849" max="4096" width="11.42578125" style="86"/>
    <col min="4097" max="4104" width="10.5703125" style="86" customWidth="1"/>
    <col min="4105" max="4352" width="11.42578125" style="86"/>
    <col min="4353" max="4360" width="10.5703125" style="86" customWidth="1"/>
    <col min="4361" max="4608" width="11.42578125" style="86"/>
    <col min="4609" max="4616" width="10.5703125" style="86" customWidth="1"/>
    <col min="4617" max="4864" width="11.42578125" style="86"/>
    <col min="4865" max="4872" width="10.5703125" style="86" customWidth="1"/>
    <col min="4873" max="5120" width="11.42578125" style="86"/>
    <col min="5121" max="5128" width="10.5703125" style="86" customWidth="1"/>
    <col min="5129" max="5376" width="11.42578125" style="86"/>
    <col min="5377" max="5384" width="10.5703125" style="86" customWidth="1"/>
    <col min="5385" max="5632" width="11.42578125" style="86"/>
    <col min="5633" max="5640" width="10.5703125" style="86" customWidth="1"/>
    <col min="5641" max="5888" width="11.42578125" style="86"/>
    <col min="5889" max="5896" width="10.5703125" style="86" customWidth="1"/>
    <col min="5897" max="6144" width="11.42578125" style="86"/>
    <col min="6145" max="6152" width="10.5703125" style="86" customWidth="1"/>
    <col min="6153" max="6400" width="11.42578125" style="86"/>
    <col min="6401" max="6408" width="10.5703125" style="86" customWidth="1"/>
    <col min="6409" max="6656" width="11.42578125" style="86"/>
    <col min="6657" max="6664" width="10.5703125" style="86" customWidth="1"/>
    <col min="6665" max="6912" width="11.42578125" style="86"/>
    <col min="6913" max="6920" width="10.5703125" style="86" customWidth="1"/>
    <col min="6921" max="7168" width="11.42578125" style="86"/>
    <col min="7169" max="7176" width="10.5703125" style="86" customWidth="1"/>
    <col min="7177" max="7424" width="11.42578125" style="86"/>
    <col min="7425" max="7432" width="10.5703125" style="86" customWidth="1"/>
    <col min="7433" max="7680" width="11.42578125" style="86"/>
    <col min="7681" max="7688" width="10.5703125" style="86" customWidth="1"/>
    <col min="7689" max="7936" width="11.42578125" style="86"/>
    <col min="7937" max="7944" width="10.5703125" style="86" customWidth="1"/>
    <col min="7945" max="8192" width="11.42578125" style="86"/>
    <col min="8193" max="8200" width="10.5703125" style="86" customWidth="1"/>
    <col min="8201" max="8448" width="11.42578125" style="86"/>
    <col min="8449" max="8456" width="10.5703125" style="86" customWidth="1"/>
    <col min="8457" max="8704" width="11.42578125" style="86"/>
    <col min="8705" max="8712" width="10.5703125" style="86" customWidth="1"/>
    <col min="8713" max="8960" width="11.42578125" style="86"/>
    <col min="8961" max="8968" width="10.5703125" style="86" customWidth="1"/>
    <col min="8969" max="9216" width="11.42578125" style="86"/>
    <col min="9217" max="9224" width="10.5703125" style="86" customWidth="1"/>
    <col min="9225" max="9472" width="11.42578125" style="86"/>
    <col min="9473" max="9480" width="10.5703125" style="86" customWidth="1"/>
    <col min="9481" max="9728" width="11.42578125" style="86"/>
    <col min="9729" max="9736" width="10.5703125" style="86" customWidth="1"/>
    <col min="9737" max="9984" width="11.42578125" style="86"/>
    <col min="9985" max="9992" width="10.5703125" style="86" customWidth="1"/>
    <col min="9993" max="10240" width="11.42578125" style="86"/>
    <col min="10241" max="10248" width="10.5703125" style="86" customWidth="1"/>
    <col min="10249" max="10496" width="11.42578125" style="86"/>
    <col min="10497" max="10504" width="10.5703125" style="86" customWidth="1"/>
    <col min="10505" max="10752" width="11.42578125" style="86"/>
    <col min="10753" max="10760" width="10.5703125" style="86" customWidth="1"/>
    <col min="10761" max="11008" width="11.42578125" style="86"/>
    <col min="11009" max="11016" width="10.5703125" style="86" customWidth="1"/>
    <col min="11017" max="11264" width="11.42578125" style="86"/>
    <col min="11265" max="11272" width="10.5703125" style="86" customWidth="1"/>
    <col min="11273" max="11520" width="11.42578125" style="86"/>
    <col min="11521" max="11528" width="10.5703125" style="86" customWidth="1"/>
    <col min="11529" max="11776" width="11.42578125" style="86"/>
    <col min="11777" max="11784" width="10.5703125" style="86" customWidth="1"/>
    <col min="11785" max="12032" width="11.42578125" style="86"/>
    <col min="12033" max="12040" width="10.5703125" style="86" customWidth="1"/>
    <col min="12041" max="12288" width="11.42578125" style="86"/>
    <col min="12289" max="12296" width="10.5703125" style="86" customWidth="1"/>
    <col min="12297" max="12544" width="11.42578125" style="86"/>
    <col min="12545" max="12552" width="10.5703125" style="86" customWidth="1"/>
    <col min="12553" max="12800" width="11.42578125" style="86"/>
    <col min="12801" max="12808" width="10.5703125" style="86" customWidth="1"/>
    <col min="12809" max="13056" width="11.42578125" style="86"/>
    <col min="13057" max="13064" width="10.5703125" style="86" customWidth="1"/>
    <col min="13065" max="13312" width="11.42578125" style="86"/>
    <col min="13313" max="13320" width="10.5703125" style="86" customWidth="1"/>
    <col min="13321" max="13568" width="11.42578125" style="86"/>
    <col min="13569" max="13576" width="10.5703125" style="86" customWidth="1"/>
    <col min="13577" max="13824" width="11.42578125" style="86"/>
    <col min="13825" max="13832" width="10.5703125" style="86" customWidth="1"/>
    <col min="13833" max="14080" width="11.42578125" style="86"/>
    <col min="14081" max="14088" width="10.5703125" style="86" customWidth="1"/>
    <col min="14089" max="14336" width="11.42578125" style="86"/>
    <col min="14337" max="14344" width="10.5703125" style="86" customWidth="1"/>
    <col min="14345" max="14592" width="11.42578125" style="86"/>
    <col min="14593" max="14600" width="10.5703125" style="86" customWidth="1"/>
    <col min="14601" max="14848" width="11.42578125" style="86"/>
    <col min="14849" max="14856" width="10.5703125" style="86" customWidth="1"/>
    <col min="14857" max="15104" width="11.42578125" style="86"/>
    <col min="15105" max="15112" width="10.5703125" style="86" customWidth="1"/>
    <col min="15113" max="15360" width="11.42578125" style="86"/>
    <col min="15361" max="15368" width="10.5703125" style="86" customWidth="1"/>
    <col min="15369" max="15616" width="11.42578125" style="86"/>
    <col min="15617" max="15624" width="10.5703125" style="86" customWidth="1"/>
    <col min="15625" max="15872" width="11.42578125" style="86"/>
    <col min="15873" max="15880" width="10.5703125" style="86" customWidth="1"/>
    <col min="15881" max="16128" width="11.42578125" style="86"/>
    <col min="16129" max="16136" width="10.5703125" style="86" customWidth="1"/>
    <col min="16137" max="16384" width="11.42578125" style="86"/>
  </cols>
  <sheetData>
    <row r="1" spans="1:8" s="110" customFormat="1" ht="20.100000000000001" customHeight="1" x14ac:dyDescent="0.4">
      <c r="A1" s="139" t="s">
        <v>251</v>
      </c>
      <c r="B1" s="139"/>
      <c r="C1" s="139"/>
      <c r="D1" s="139"/>
      <c r="E1" s="139"/>
      <c r="F1" s="139"/>
      <c r="G1" s="139"/>
      <c r="H1" s="139"/>
    </row>
    <row r="2" spans="1:8" s="110" customFormat="1" ht="43.5" customHeight="1" x14ac:dyDescent="0.4">
      <c r="A2" s="137" t="s">
        <v>252</v>
      </c>
      <c r="B2" s="137"/>
      <c r="C2" s="137"/>
      <c r="D2" s="137"/>
      <c r="E2" s="137"/>
      <c r="F2" s="137"/>
      <c r="G2" s="137"/>
      <c r="H2" s="137"/>
    </row>
    <row r="3" spans="1:8" s="110" customFormat="1" ht="35.1" customHeight="1" x14ac:dyDescent="0.4">
      <c r="A3" s="137" t="s">
        <v>253</v>
      </c>
      <c r="B3" s="137"/>
      <c r="C3" s="137"/>
      <c r="D3" s="137"/>
      <c r="E3" s="137"/>
      <c r="F3" s="137"/>
      <c r="G3" s="137"/>
      <c r="H3" s="137"/>
    </row>
    <row r="4" spans="1:8" s="110" customFormat="1" ht="99.75" customHeight="1" x14ac:dyDescent="0.4">
      <c r="A4" s="137" t="s">
        <v>298</v>
      </c>
      <c r="B4" s="137"/>
      <c r="C4" s="137"/>
      <c r="D4" s="137"/>
      <c r="E4" s="137"/>
      <c r="F4" s="137"/>
      <c r="G4" s="137"/>
      <c r="H4" s="137"/>
    </row>
    <row r="5" spans="1:8" s="110" customFormat="1" ht="53.1" customHeight="1" x14ac:dyDescent="0.4">
      <c r="A5" s="137" t="s">
        <v>254</v>
      </c>
      <c r="B5" s="137"/>
      <c r="C5" s="137"/>
      <c r="D5" s="137"/>
      <c r="E5" s="137"/>
      <c r="F5" s="137"/>
      <c r="G5" s="137"/>
      <c r="H5" s="137"/>
    </row>
    <row r="6" spans="1:8" s="110" customFormat="1" ht="35.1" customHeight="1" x14ac:dyDescent="0.4">
      <c r="A6" s="137" t="s">
        <v>255</v>
      </c>
      <c r="B6" s="137"/>
      <c r="C6" s="137"/>
      <c r="D6" s="137"/>
      <c r="E6" s="137"/>
      <c r="F6" s="137"/>
      <c r="G6" s="137"/>
      <c r="H6" s="137"/>
    </row>
    <row r="7" spans="1:8" s="110" customFormat="1" ht="88.35" customHeight="1" x14ac:dyDescent="0.4">
      <c r="A7" s="137" t="s">
        <v>256</v>
      </c>
      <c r="B7" s="137"/>
      <c r="C7" s="137"/>
      <c r="D7" s="137"/>
      <c r="E7" s="137"/>
      <c r="F7" s="137"/>
      <c r="G7" s="137"/>
      <c r="H7" s="137"/>
    </row>
    <row r="8" spans="1:8" s="110" customFormat="1" ht="88.35" customHeight="1" x14ac:dyDescent="0.4">
      <c r="A8" s="137" t="s">
        <v>257</v>
      </c>
      <c r="B8" s="137"/>
      <c r="C8" s="137"/>
      <c r="D8" s="137"/>
      <c r="E8" s="137"/>
      <c r="F8" s="137"/>
      <c r="G8" s="137"/>
      <c r="H8" s="137"/>
    </row>
    <row r="9" spans="1:8" s="110" customFormat="1" ht="70.349999999999994" customHeight="1" x14ac:dyDescent="0.4">
      <c r="A9" s="137" t="s">
        <v>299</v>
      </c>
      <c r="B9" s="137"/>
      <c r="C9" s="137"/>
      <c r="D9" s="137"/>
      <c r="E9" s="137"/>
      <c r="F9" s="137"/>
      <c r="G9" s="137"/>
      <c r="H9" s="137"/>
    </row>
    <row r="10" spans="1:8" s="110" customFormat="1" ht="53.1" customHeight="1" x14ac:dyDescent="0.4">
      <c r="A10" s="137" t="s">
        <v>258</v>
      </c>
      <c r="B10" s="137"/>
      <c r="C10" s="137"/>
      <c r="D10" s="137"/>
      <c r="E10" s="137"/>
      <c r="F10" s="137"/>
      <c r="G10" s="137"/>
      <c r="H10" s="137"/>
    </row>
    <row r="11" spans="1:8" s="110" customFormat="1" ht="122.75" customHeight="1" x14ac:dyDescent="0.4">
      <c r="A11" s="138" t="s">
        <v>302</v>
      </c>
      <c r="B11" s="137"/>
      <c r="C11" s="137"/>
      <c r="D11" s="137"/>
      <c r="E11" s="137"/>
      <c r="F11" s="137"/>
      <c r="G11" s="137"/>
      <c r="H11" s="137"/>
    </row>
    <row r="12" spans="1:8" s="110" customFormat="1" ht="35.1" customHeight="1" x14ac:dyDescent="0.4">
      <c r="A12" s="137" t="s">
        <v>259</v>
      </c>
      <c r="B12" s="137"/>
      <c r="C12" s="137"/>
      <c r="D12" s="137"/>
      <c r="E12" s="137"/>
      <c r="F12" s="137"/>
      <c r="G12" s="137"/>
      <c r="H12" s="137"/>
    </row>
    <row r="13" spans="1:8" s="110" customFormat="1" ht="97.35" customHeight="1" x14ac:dyDescent="0.4">
      <c r="A13" s="137" t="s">
        <v>260</v>
      </c>
      <c r="B13" s="137"/>
      <c r="C13" s="137"/>
      <c r="D13" s="137"/>
      <c r="E13" s="137"/>
      <c r="F13" s="137"/>
      <c r="G13" s="137"/>
      <c r="H13" s="137"/>
    </row>
    <row r="14" spans="1:8" s="110" customFormat="1" ht="97.35" customHeight="1" x14ac:dyDescent="0.4">
      <c r="A14" s="137" t="s">
        <v>261</v>
      </c>
      <c r="B14" s="137"/>
      <c r="C14" s="137"/>
      <c r="D14" s="137"/>
      <c r="E14" s="137"/>
      <c r="F14" s="137"/>
      <c r="G14" s="137"/>
      <c r="H14" s="137"/>
    </row>
    <row r="15" spans="1:8" s="110" customFormat="1" ht="20.100000000000001" customHeight="1" x14ac:dyDescent="0.4">
      <c r="A15" s="137" t="s">
        <v>262</v>
      </c>
      <c r="B15" s="137"/>
      <c r="C15" s="137"/>
      <c r="D15" s="137"/>
      <c r="E15" s="137"/>
      <c r="F15" s="137"/>
      <c r="G15" s="137"/>
      <c r="H15" s="137"/>
    </row>
    <row r="16" spans="1:8" x14ac:dyDescent="0.4">
      <c r="A16" s="136"/>
      <c r="B16" s="136"/>
      <c r="C16" s="136"/>
      <c r="D16" s="136"/>
      <c r="E16" s="136"/>
      <c r="F16" s="136"/>
      <c r="G16" s="136"/>
      <c r="H16" s="136"/>
    </row>
    <row r="17" spans="1:8" x14ac:dyDescent="0.4">
      <c r="A17" s="136"/>
      <c r="B17" s="136"/>
      <c r="C17" s="136"/>
      <c r="D17" s="136"/>
      <c r="E17" s="136"/>
      <c r="F17" s="136"/>
      <c r="G17" s="136"/>
      <c r="H17" s="136"/>
    </row>
    <row r="18" spans="1:8" x14ac:dyDescent="0.4">
      <c r="A18" s="136"/>
      <c r="B18" s="136"/>
      <c r="C18" s="136"/>
      <c r="D18" s="136"/>
      <c r="E18" s="136"/>
      <c r="F18" s="136"/>
      <c r="G18" s="136"/>
      <c r="H18" s="136"/>
    </row>
    <row r="19" spans="1:8" x14ac:dyDescent="0.4">
      <c r="A19" s="136"/>
      <c r="B19" s="136"/>
      <c r="C19" s="136"/>
      <c r="D19" s="136"/>
      <c r="E19" s="136"/>
      <c r="F19" s="136"/>
      <c r="G19" s="136"/>
      <c r="H19" s="136"/>
    </row>
    <row r="20" spans="1:8" x14ac:dyDescent="0.4">
      <c r="A20" s="136"/>
      <c r="B20" s="136"/>
      <c r="C20" s="136"/>
      <c r="D20" s="136"/>
      <c r="E20" s="136"/>
      <c r="F20" s="136"/>
      <c r="G20" s="136"/>
      <c r="H20" s="136"/>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D9668-2E28-4148-B662-4B33C21CC2F0}">
  <dimension ref="A1:I55"/>
  <sheetViews>
    <sheetView workbookViewId="0"/>
  </sheetViews>
  <sheetFormatPr baseColWidth="10" defaultColWidth="10.640625" defaultRowHeight="13.9" x14ac:dyDescent="0.4"/>
  <cols>
    <col min="1" max="16384" width="10.640625" style="94"/>
  </cols>
  <sheetData>
    <row r="1" spans="1:9" x14ac:dyDescent="0.4">
      <c r="A1" s="112"/>
      <c r="B1" s="112"/>
      <c r="C1" s="112"/>
      <c r="D1" s="112"/>
      <c r="E1" s="112"/>
      <c r="F1" s="112"/>
      <c r="G1" s="112"/>
      <c r="H1" s="112"/>
      <c r="I1" s="112"/>
    </row>
    <row r="2" spans="1:9" x14ac:dyDescent="0.4">
      <c r="A2" s="112"/>
      <c r="B2" s="112"/>
      <c r="C2" s="112"/>
      <c r="D2" s="112"/>
      <c r="E2" s="112"/>
      <c r="F2" s="112"/>
      <c r="G2" s="112"/>
      <c r="H2" s="112"/>
      <c r="I2" s="112"/>
    </row>
    <row r="3" spans="1:9" x14ac:dyDescent="0.4">
      <c r="A3" s="112"/>
      <c r="B3" s="112"/>
      <c r="C3" s="112"/>
      <c r="D3" s="112"/>
      <c r="E3" s="112"/>
      <c r="F3" s="112"/>
      <c r="G3" s="112"/>
      <c r="H3" s="112"/>
      <c r="I3" s="112"/>
    </row>
    <row r="4" spans="1:9" x14ac:dyDescent="0.4">
      <c r="A4" s="112"/>
      <c r="B4" s="112"/>
      <c r="C4" s="112"/>
      <c r="D4" s="112"/>
      <c r="E4" s="112"/>
      <c r="F4" s="112"/>
      <c r="G4" s="112"/>
      <c r="H4" s="112"/>
      <c r="I4" s="112"/>
    </row>
    <row r="5" spans="1:9" x14ac:dyDescent="0.4">
      <c r="A5" s="112"/>
      <c r="B5" s="112"/>
      <c r="C5" s="112"/>
      <c r="D5" s="112"/>
      <c r="E5" s="112"/>
      <c r="F5" s="112"/>
      <c r="G5" s="112"/>
      <c r="H5" s="112"/>
      <c r="I5" s="112"/>
    </row>
    <row r="6" spans="1:9" x14ac:dyDescent="0.4">
      <c r="A6" s="112"/>
      <c r="B6" s="112"/>
      <c r="C6" s="112"/>
      <c r="D6" s="112"/>
      <c r="E6" s="112"/>
      <c r="F6" s="112"/>
      <c r="G6" s="112"/>
      <c r="H6" s="112"/>
      <c r="I6" s="112"/>
    </row>
    <row r="7" spans="1:9" x14ac:dyDescent="0.4">
      <c r="A7" s="112"/>
      <c r="B7" s="112"/>
      <c r="C7" s="112"/>
      <c r="D7" s="112"/>
      <c r="E7" s="112"/>
      <c r="F7" s="112"/>
      <c r="G7" s="112"/>
      <c r="H7" s="112"/>
      <c r="I7" s="112"/>
    </row>
    <row r="8" spans="1:9" x14ac:dyDescent="0.4">
      <c r="A8" s="112"/>
      <c r="B8" s="112"/>
      <c r="C8" s="112"/>
      <c r="D8" s="112"/>
      <c r="E8" s="112"/>
      <c r="F8" s="112"/>
      <c r="G8" s="112"/>
      <c r="H8" s="112"/>
      <c r="I8" s="112"/>
    </row>
    <row r="9" spans="1:9" x14ac:dyDescent="0.4">
      <c r="A9" s="112"/>
      <c r="B9" s="112"/>
      <c r="C9" s="112"/>
      <c r="D9" s="112"/>
      <c r="E9" s="112"/>
      <c r="F9" s="112"/>
      <c r="G9" s="112"/>
      <c r="H9" s="112"/>
      <c r="I9" s="112"/>
    </row>
    <row r="10" spans="1:9" x14ac:dyDescent="0.4">
      <c r="A10" s="112"/>
      <c r="B10" s="112"/>
      <c r="C10" s="112"/>
      <c r="D10" s="112"/>
      <c r="E10" s="112"/>
      <c r="F10" s="112"/>
      <c r="G10" s="112"/>
      <c r="H10" s="112"/>
      <c r="I10" s="112"/>
    </row>
    <row r="11" spans="1:9" x14ac:dyDescent="0.4">
      <c r="A11" s="112"/>
      <c r="B11" s="112"/>
      <c r="C11" s="112"/>
      <c r="D11" s="112"/>
      <c r="E11" s="112"/>
      <c r="F11" s="112"/>
      <c r="G11" s="112"/>
      <c r="H11" s="112"/>
      <c r="I11" s="112"/>
    </row>
    <row r="12" spans="1:9" x14ac:dyDescent="0.4">
      <c r="A12" s="112"/>
      <c r="B12" s="112"/>
      <c r="C12" s="112"/>
      <c r="D12" s="112"/>
      <c r="E12" s="112"/>
      <c r="F12" s="112"/>
      <c r="G12" s="112"/>
      <c r="H12" s="112"/>
      <c r="I12" s="112"/>
    </row>
    <row r="13" spans="1:9" x14ac:dyDescent="0.4">
      <c r="A13" s="112"/>
      <c r="B13" s="112"/>
      <c r="C13" s="112"/>
      <c r="D13" s="112"/>
      <c r="E13" s="112"/>
      <c r="F13" s="112"/>
      <c r="G13" s="112"/>
      <c r="H13" s="112"/>
      <c r="I13" s="112"/>
    </row>
    <row r="14" spans="1:9" x14ac:dyDescent="0.4">
      <c r="A14" s="112"/>
      <c r="B14" s="112"/>
      <c r="C14" s="112"/>
      <c r="D14" s="112"/>
      <c r="E14" s="112"/>
      <c r="F14" s="112"/>
      <c r="G14" s="112"/>
      <c r="H14" s="112"/>
      <c r="I14" s="112"/>
    </row>
    <row r="15" spans="1:9" x14ac:dyDescent="0.4">
      <c r="A15" s="112"/>
      <c r="B15" s="112"/>
      <c r="C15" s="112"/>
      <c r="D15" s="112"/>
      <c r="E15" s="112"/>
      <c r="F15" s="112"/>
      <c r="G15" s="112"/>
      <c r="H15" s="112"/>
      <c r="I15" s="112"/>
    </row>
    <row r="16" spans="1:9" x14ac:dyDescent="0.4">
      <c r="A16" s="112"/>
      <c r="B16" s="112"/>
      <c r="C16" s="112"/>
      <c r="D16" s="112"/>
      <c r="E16" s="112"/>
      <c r="F16" s="112"/>
      <c r="G16" s="112"/>
      <c r="H16" s="112"/>
      <c r="I16" s="112"/>
    </row>
    <row r="17" spans="1:9" x14ac:dyDescent="0.4">
      <c r="A17" s="112"/>
      <c r="B17" s="112"/>
      <c r="C17" s="112"/>
      <c r="D17" s="112"/>
      <c r="E17" s="112"/>
      <c r="F17" s="112"/>
      <c r="G17" s="112"/>
      <c r="H17" s="112"/>
      <c r="I17" s="112"/>
    </row>
    <row r="18" spans="1:9" x14ac:dyDescent="0.4">
      <c r="A18" s="112"/>
      <c r="B18" s="112"/>
      <c r="C18" s="112"/>
      <c r="D18" s="112"/>
      <c r="E18" s="112"/>
      <c r="F18" s="112"/>
      <c r="G18" s="112"/>
      <c r="H18" s="112"/>
      <c r="I18" s="112"/>
    </row>
    <row r="19" spans="1:9" x14ac:dyDescent="0.4">
      <c r="A19" s="112"/>
      <c r="B19" s="112"/>
      <c r="C19" s="112"/>
      <c r="D19" s="112"/>
      <c r="E19" s="112"/>
      <c r="F19" s="112"/>
      <c r="G19" s="112"/>
      <c r="H19" s="112"/>
      <c r="I19" s="112"/>
    </row>
    <row r="20" spans="1:9" x14ac:dyDescent="0.4">
      <c r="A20" s="112"/>
      <c r="B20" s="112"/>
      <c r="C20" s="112"/>
      <c r="D20" s="112"/>
      <c r="E20" s="112"/>
      <c r="F20" s="112"/>
      <c r="G20" s="112"/>
      <c r="H20" s="112"/>
      <c r="I20" s="112"/>
    </row>
    <row r="21" spans="1:9" x14ac:dyDescent="0.4">
      <c r="A21" s="112"/>
      <c r="B21" s="112"/>
      <c r="C21" s="112"/>
      <c r="D21" s="112"/>
      <c r="E21" s="112"/>
      <c r="F21" s="112"/>
      <c r="G21" s="112"/>
      <c r="H21" s="112"/>
      <c r="I21" s="112"/>
    </row>
    <row r="22" spans="1:9" x14ac:dyDescent="0.4">
      <c r="A22" s="112"/>
      <c r="B22" s="112"/>
      <c r="C22" s="112"/>
      <c r="D22" s="112"/>
      <c r="E22" s="112"/>
      <c r="F22" s="112"/>
      <c r="G22" s="112"/>
      <c r="H22" s="112"/>
      <c r="I22" s="112"/>
    </row>
    <row r="23" spans="1:9" x14ac:dyDescent="0.4">
      <c r="A23" s="112"/>
      <c r="B23" s="112"/>
      <c r="C23" s="112"/>
      <c r="D23" s="112"/>
      <c r="E23" s="112"/>
      <c r="F23" s="112"/>
      <c r="G23" s="112"/>
      <c r="H23" s="112"/>
      <c r="I23" s="112"/>
    </row>
    <row r="24" spans="1:9" x14ac:dyDescent="0.4">
      <c r="A24" s="112"/>
      <c r="B24" s="112"/>
      <c r="C24" s="112"/>
      <c r="D24" s="112"/>
      <c r="E24" s="112"/>
      <c r="F24" s="112"/>
      <c r="G24" s="112"/>
      <c r="H24" s="112"/>
      <c r="I24" s="112"/>
    </row>
    <row r="25" spans="1:9" x14ac:dyDescent="0.4">
      <c r="A25" s="112"/>
      <c r="B25" s="112"/>
      <c r="C25" s="112"/>
      <c r="D25" s="112"/>
      <c r="E25" s="112"/>
      <c r="F25" s="112"/>
      <c r="G25" s="112"/>
      <c r="H25" s="112"/>
      <c r="I25" s="112"/>
    </row>
    <row r="26" spans="1:9" x14ac:dyDescent="0.4">
      <c r="A26" s="112"/>
      <c r="B26" s="112"/>
      <c r="C26" s="112"/>
      <c r="D26" s="112"/>
      <c r="E26" s="112"/>
      <c r="F26" s="112"/>
      <c r="G26" s="112"/>
      <c r="H26" s="112"/>
      <c r="I26" s="112"/>
    </row>
    <row r="27" spans="1:9" x14ac:dyDescent="0.4">
      <c r="A27" s="112"/>
      <c r="B27" s="112"/>
      <c r="C27" s="112"/>
      <c r="D27" s="112"/>
      <c r="E27" s="112"/>
      <c r="F27" s="112"/>
      <c r="G27" s="112"/>
      <c r="H27" s="112"/>
      <c r="I27" s="112"/>
    </row>
    <row r="28" spans="1:9" x14ac:dyDescent="0.4">
      <c r="A28" s="112"/>
      <c r="B28" s="112"/>
      <c r="C28" s="112"/>
      <c r="D28" s="112"/>
      <c r="E28" s="112"/>
      <c r="F28" s="112"/>
      <c r="G28" s="112"/>
      <c r="H28" s="112"/>
      <c r="I28" s="112"/>
    </row>
    <row r="29" spans="1:9" x14ac:dyDescent="0.4">
      <c r="A29" s="112"/>
      <c r="B29" s="112"/>
      <c r="C29" s="112"/>
      <c r="D29" s="112"/>
      <c r="E29" s="112"/>
      <c r="F29" s="112"/>
      <c r="G29" s="112"/>
      <c r="H29" s="112"/>
      <c r="I29" s="112"/>
    </row>
    <row r="30" spans="1:9" x14ac:dyDescent="0.4">
      <c r="A30" s="112"/>
      <c r="B30" s="112"/>
      <c r="C30" s="112"/>
      <c r="D30" s="112"/>
      <c r="E30" s="112"/>
      <c r="F30" s="112"/>
      <c r="G30" s="112"/>
      <c r="H30" s="112"/>
      <c r="I30" s="112"/>
    </row>
    <row r="31" spans="1:9" x14ac:dyDescent="0.4">
      <c r="A31" s="112"/>
      <c r="B31" s="112"/>
      <c r="C31" s="112"/>
      <c r="D31" s="112"/>
      <c r="E31" s="112"/>
      <c r="F31" s="112"/>
      <c r="G31" s="112"/>
      <c r="H31" s="112"/>
      <c r="I31" s="112"/>
    </row>
    <row r="32" spans="1:9" x14ac:dyDescent="0.4">
      <c r="A32" s="112"/>
      <c r="B32" s="112"/>
      <c r="C32" s="112"/>
      <c r="D32" s="112"/>
      <c r="E32" s="112"/>
      <c r="F32" s="112"/>
      <c r="G32" s="112"/>
      <c r="H32" s="112"/>
      <c r="I32" s="112"/>
    </row>
    <row r="33" spans="1:9" x14ac:dyDescent="0.4">
      <c r="A33" s="112"/>
      <c r="B33" s="112"/>
      <c r="C33" s="112"/>
      <c r="D33" s="112"/>
      <c r="E33" s="112"/>
      <c r="F33" s="112"/>
      <c r="G33" s="112"/>
      <c r="H33" s="112"/>
      <c r="I33" s="112"/>
    </row>
    <row r="34" spans="1:9" x14ac:dyDescent="0.4">
      <c r="A34" s="112"/>
      <c r="B34" s="112"/>
      <c r="C34" s="112"/>
      <c r="D34" s="112"/>
      <c r="E34" s="112"/>
      <c r="F34" s="112"/>
      <c r="G34" s="112"/>
      <c r="H34" s="112"/>
      <c r="I34" s="112"/>
    </row>
    <row r="35" spans="1:9" x14ac:dyDescent="0.4">
      <c r="A35" s="112"/>
      <c r="B35" s="112"/>
      <c r="C35" s="112"/>
      <c r="D35" s="112"/>
      <c r="E35" s="112"/>
      <c r="F35" s="112"/>
      <c r="G35" s="112"/>
      <c r="H35" s="112"/>
      <c r="I35" s="112"/>
    </row>
    <row r="36" spans="1:9" x14ac:dyDescent="0.4">
      <c r="A36" s="112"/>
      <c r="B36" s="112"/>
      <c r="C36" s="112"/>
      <c r="D36" s="112"/>
      <c r="E36" s="112"/>
      <c r="F36" s="112"/>
      <c r="G36" s="112"/>
      <c r="H36" s="112"/>
      <c r="I36" s="112"/>
    </row>
    <row r="37" spans="1:9" x14ac:dyDescent="0.4">
      <c r="A37" s="112"/>
      <c r="B37" s="112"/>
      <c r="C37" s="112"/>
      <c r="D37" s="112"/>
      <c r="E37" s="112"/>
      <c r="F37" s="112"/>
      <c r="G37" s="112"/>
      <c r="H37" s="112"/>
      <c r="I37" s="112"/>
    </row>
    <row r="38" spans="1:9" x14ac:dyDescent="0.4">
      <c r="A38" s="112"/>
      <c r="B38" s="112"/>
      <c r="C38" s="112"/>
      <c r="D38" s="112"/>
      <c r="E38" s="112"/>
      <c r="F38" s="112"/>
      <c r="G38" s="112"/>
      <c r="H38" s="112"/>
      <c r="I38" s="112"/>
    </row>
    <row r="39" spans="1:9" x14ac:dyDescent="0.4">
      <c r="A39" s="112"/>
      <c r="B39" s="112"/>
      <c r="C39" s="112"/>
      <c r="D39" s="112"/>
      <c r="E39" s="112"/>
      <c r="F39" s="112"/>
      <c r="G39" s="112"/>
      <c r="H39" s="112"/>
      <c r="I39" s="112"/>
    </row>
    <row r="40" spans="1:9" x14ac:dyDescent="0.4">
      <c r="A40" s="112"/>
      <c r="B40" s="112"/>
      <c r="C40" s="112"/>
      <c r="D40" s="112"/>
      <c r="E40" s="112"/>
      <c r="F40" s="112"/>
      <c r="G40" s="112"/>
      <c r="H40" s="112"/>
      <c r="I40" s="112"/>
    </row>
    <row r="41" spans="1:9" x14ac:dyDescent="0.4">
      <c r="A41" s="112"/>
      <c r="B41" s="112"/>
      <c r="C41" s="112"/>
      <c r="D41" s="112"/>
      <c r="E41" s="112"/>
      <c r="F41" s="112"/>
      <c r="G41" s="112"/>
      <c r="H41" s="112"/>
      <c r="I41" s="112"/>
    </row>
    <row r="42" spans="1:9" x14ac:dyDescent="0.4">
      <c r="A42" s="112"/>
      <c r="B42" s="112"/>
      <c r="C42" s="112"/>
      <c r="D42" s="112"/>
      <c r="E42" s="112"/>
      <c r="F42" s="112"/>
      <c r="G42" s="112"/>
      <c r="H42" s="112"/>
      <c r="I42" s="112"/>
    </row>
    <row r="43" spans="1:9" x14ac:dyDescent="0.4">
      <c r="A43" s="112"/>
      <c r="B43" s="112"/>
      <c r="C43" s="112"/>
      <c r="D43" s="112"/>
      <c r="E43" s="112"/>
      <c r="F43" s="112"/>
      <c r="G43" s="112"/>
      <c r="H43" s="112"/>
      <c r="I43" s="112"/>
    </row>
    <row r="44" spans="1:9" x14ac:dyDescent="0.4">
      <c r="A44" s="112"/>
      <c r="B44" s="112"/>
      <c r="C44" s="112"/>
      <c r="D44" s="112"/>
      <c r="E44" s="112"/>
      <c r="F44" s="112"/>
      <c r="G44" s="112"/>
      <c r="H44" s="112"/>
      <c r="I44" s="112"/>
    </row>
    <row r="45" spans="1:9" x14ac:dyDescent="0.4">
      <c r="A45" s="112"/>
      <c r="B45" s="112"/>
      <c r="C45" s="112"/>
      <c r="D45" s="112"/>
      <c r="E45" s="112"/>
      <c r="F45" s="112"/>
      <c r="G45" s="112"/>
      <c r="H45" s="112"/>
      <c r="I45" s="112"/>
    </row>
    <row r="46" spans="1:9" x14ac:dyDescent="0.4">
      <c r="A46" s="112"/>
      <c r="B46" s="112"/>
      <c r="C46" s="112"/>
      <c r="D46" s="112"/>
      <c r="E46" s="112"/>
      <c r="F46" s="112"/>
      <c r="G46" s="112"/>
      <c r="H46" s="112"/>
      <c r="I46" s="112"/>
    </row>
    <row r="47" spans="1:9" x14ac:dyDescent="0.4">
      <c r="A47" s="112"/>
      <c r="B47" s="112"/>
      <c r="C47" s="112"/>
      <c r="D47" s="112"/>
      <c r="E47" s="112"/>
      <c r="F47" s="112"/>
      <c r="G47" s="112"/>
      <c r="H47" s="112"/>
      <c r="I47" s="112"/>
    </row>
    <row r="48" spans="1:9" x14ac:dyDescent="0.4">
      <c r="A48" s="112"/>
      <c r="B48" s="112"/>
      <c r="C48" s="112"/>
      <c r="D48" s="112"/>
      <c r="E48" s="112"/>
      <c r="F48" s="112"/>
      <c r="G48" s="112"/>
      <c r="H48" s="112"/>
      <c r="I48" s="112"/>
    </row>
    <row r="49" spans="1:9" x14ac:dyDescent="0.4">
      <c r="A49" s="112"/>
      <c r="B49" s="112"/>
      <c r="C49" s="112"/>
      <c r="D49" s="112"/>
      <c r="E49" s="112"/>
      <c r="F49" s="112"/>
      <c r="G49" s="112"/>
      <c r="H49" s="112"/>
      <c r="I49" s="112"/>
    </row>
    <row r="50" spans="1:9" x14ac:dyDescent="0.4">
      <c r="A50" s="112"/>
      <c r="B50" s="112"/>
      <c r="C50" s="112"/>
      <c r="D50" s="112"/>
      <c r="E50" s="112"/>
      <c r="F50" s="112"/>
      <c r="G50" s="112"/>
      <c r="H50" s="112"/>
      <c r="I50" s="112"/>
    </row>
    <row r="51" spans="1:9" x14ac:dyDescent="0.4">
      <c r="A51" s="113" t="s">
        <v>303</v>
      </c>
      <c r="B51" s="113"/>
      <c r="C51" s="113"/>
      <c r="D51" s="113"/>
      <c r="E51" s="113"/>
      <c r="F51" s="112"/>
      <c r="G51" s="112"/>
      <c r="H51" s="112"/>
      <c r="I51" s="112"/>
    </row>
    <row r="52" spans="1:9" x14ac:dyDescent="0.4">
      <c r="A52" s="113" t="s">
        <v>304</v>
      </c>
      <c r="B52" s="113"/>
      <c r="C52" s="113"/>
      <c r="D52" s="113"/>
      <c r="E52" s="113"/>
      <c r="F52" s="112"/>
      <c r="G52" s="112"/>
      <c r="H52" s="112"/>
      <c r="I52" s="112"/>
    </row>
    <row r="53" spans="1:9" x14ac:dyDescent="0.4">
      <c r="A53" s="114" t="s">
        <v>305</v>
      </c>
      <c r="B53" s="112"/>
      <c r="C53" s="112"/>
      <c r="D53" s="112"/>
      <c r="E53" s="112"/>
      <c r="F53" s="112"/>
      <c r="G53" s="112"/>
      <c r="H53" s="112"/>
      <c r="I53" s="112"/>
    </row>
    <row r="54" spans="1:9" x14ac:dyDescent="0.4">
      <c r="A54" s="112"/>
      <c r="B54" s="112"/>
      <c r="C54" s="112"/>
      <c r="D54" s="112"/>
      <c r="E54" s="112"/>
      <c r="F54" s="112"/>
      <c r="G54" s="112"/>
      <c r="H54" s="112"/>
      <c r="I54" s="112"/>
    </row>
    <row r="55" spans="1:9" x14ac:dyDescent="0.4">
      <c r="A55" s="112"/>
      <c r="B55" s="112"/>
      <c r="C55" s="112"/>
      <c r="D55" s="112"/>
      <c r="E55" s="112"/>
      <c r="F55" s="112"/>
      <c r="G55" s="112"/>
      <c r="H55" s="112"/>
      <c r="I55" s="112"/>
    </row>
  </sheetData>
  <sheetProtection algorithmName="SHA-512" hashValue="niWI19Qk58GtuR+7SFaoiNPZlQ3ch6OSMSKHAkbuLEltoT1Wl2YYLBw2UB3n4sM7PKCGZIPqneW6zrBYVdq3xA==" saltValue="lkGjket/rFbH5ld/xGpbOw==" spinCount="100000" sheet="1" objects="1" scenarios="1"/>
  <hyperlinks>
    <hyperlink ref="A53" r:id="rId1" xr:uid="{0FB2C18F-94D6-488B-B1FB-B16ED815F167}"/>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tabSelected="1" workbookViewId="0">
      <selection activeCell="B2" sqref="B2"/>
    </sheetView>
  </sheetViews>
  <sheetFormatPr baseColWidth="10" defaultColWidth="11.35546875" defaultRowHeight="13.9" x14ac:dyDescent="0.4"/>
  <cols>
    <col min="1" max="1" width="25.140625" style="35" bestFit="1" customWidth="1"/>
    <col min="2" max="2" width="39" style="35" customWidth="1"/>
    <col min="3" max="16384" width="11.35546875" style="35"/>
  </cols>
  <sheetData>
    <row r="1" spans="1:7" ht="20.100000000000001" customHeight="1" x14ac:dyDescent="0.4">
      <c r="A1" s="41" t="s">
        <v>48</v>
      </c>
      <c r="C1" s="40" t="s">
        <v>49</v>
      </c>
    </row>
    <row r="2" spans="1:7" ht="20.100000000000001" customHeight="1" x14ac:dyDescent="0.4">
      <c r="A2" s="35" t="s">
        <v>50</v>
      </c>
      <c r="B2" s="39"/>
      <c r="C2" s="35" t="s">
        <v>50</v>
      </c>
    </row>
    <row r="3" spans="1:7" ht="20.100000000000001" customHeight="1" x14ac:dyDescent="0.4">
      <c r="A3" s="35" t="s">
        <v>51</v>
      </c>
      <c r="B3" s="98"/>
      <c r="C3" s="35" t="s">
        <v>52</v>
      </c>
    </row>
    <row r="4" spans="1:7" ht="20.100000000000001" customHeight="1" x14ac:dyDescent="0.4">
      <c r="A4" s="35" t="s">
        <v>53</v>
      </c>
      <c r="B4" s="39"/>
      <c r="C4" s="35" t="s">
        <v>54</v>
      </c>
    </row>
    <row r="5" spans="1:7" ht="10.050000000000001" customHeight="1" x14ac:dyDescent="0.4"/>
    <row r="6" spans="1:7" ht="60" customHeight="1" x14ac:dyDescent="0.4">
      <c r="A6" s="143" t="s">
        <v>286</v>
      </c>
      <c r="B6" s="144"/>
      <c r="C6" s="144"/>
      <c r="D6" s="144"/>
      <c r="E6" s="144"/>
      <c r="F6" s="144"/>
      <c r="G6" s="144"/>
    </row>
    <row r="7" spans="1:7" ht="10.050000000000001" customHeight="1" x14ac:dyDescent="0.4">
      <c r="A7" s="95"/>
      <c r="B7" s="95"/>
      <c r="C7" s="95"/>
      <c r="D7" s="95"/>
      <c r="E7" s="95"/>
      <c r="F7" s="95"/>
      <c r="G7" s="95"/>
    </row>
    <row r="8" spans="1:7" ht="60" customHeight="1" x14ac:dyDescent="0.4">
      <c r="A8" s="143" t="s">
        <v>288</v>
      </c>
      <c r="B8" s="144"/>
      <c r="C8" s="144"/>
      <c r="D8" s="144"/>
      <c r="E8" s="144"/>
      <c r="F8" s="144"/>
      <c r="G8" s="144"/>
    </row>
    <row r="9" spans="1:7" ht="10.050000000000001" customHeight="1" x14ac:dyDescent="0.4">
      <c r="A9" s="115"/>
      <c r="B9" s="116"/>
      <c r="C9" s="116"/>
      <c r="D9" s="116"/>
      <c r="E9" s="116"/>
      <c r="F9" s="116"/>
      <c r="G9" s="116"/>
    </row>
    <row r="10" spans="1:7" ht="35" customHeight="1" x14ac:dyDescent="0.4">
      <c r="A10" s="140" t="s">
        <v>287</v>
      </c>
      <c r="B10" s="140"/>
      <c r="C10" s="140"/>
      <c r="D10" s="140"/>
      <c r="E10" s="140"/>
      <c r="F10" s="140"/>
      <c r="G10" s="140"/>
    </row>
    <row r="11" spans="1:7" ht="75" customHeight="1" x14ac:dyDescent="0.4">
      <c r="A11" s="145" t="s">
        <v>306</v>
      </c>
      <c r="B11" s="145"/>
      <c r="C11" s="145"/>
      <c r="D11" s="145"/>
      <c r="E11" s="145"/>
      <c r="F11" s="145"/>
      <c r="G11" s="145"/>
    </row>
    <row r="12" spans="1:7" ht="35" customHeight="1" x14ac:dyDescent="0.4">
      <c r="A12" s="140" t="s">
        <v>77</v>
      </c>
      <c r="B12" s="140"/>
      <c r="C12" s="141" t="s">
        <v>76</v>
      </c>
      <c r="D12" s="141"/>
      <c r="E12" s="141"/>
      <c r="F12" s="141"/>
      <c r="G12" s="96"/>
    </row>
    <row r="13" spans="1:7" ht="10.050000000000001" customHeight="1" x14ac:dyDescent="0.4">
      <c r="A13" s="38"/>
      <c r="B13" s="38"/>
      <c r="C13" s="37"/>
      <c r="D13" s="37"/>
      <c r="E13" s="37"/>
      <c r="F13" s="37"/>
      <c r="G13" s="37"/>
    </row>
    <row r="14" spans="1:7" ht="10.050000000000001" customHeight="1" x14ac:dyDescent="0.4"/>
    <row r="15" spans="1:7" ht="20" customHeight="1" x14ac:dyDescent="0.4">
      <c r="A15" s="35" t="s">
        <v>55</v>
      </c>
      <c r="B15" s="98"/>
      <c r="C15" s="142" t="s">
        <v>68</v>
      </c>
      <c r="D15" s="142"/>
      <c r="E15" s="142"/>
    </row>
    <row r="16" spans="1:7" ht="20" customHeight="1" x14ac:dyDescent="0.4">
      <c r="A16" s="35" t="s">
        <v>56</v>
      </c>
      <c r="B16" s="36" t="str">
        <f>IF(ISBLANK(B15),"",IF(B3=B15,"Kontrolle erfolgreich - check ok","FEHLER - ERROR"))</f>
        <v/>
      </c>
      <c r="C16" s="35" t="s">
        <v>69</v>
      </c>
    </row>
    <row r="17" spans="2:2" x14ac:dyDescent="0.4">
      <c r="B17" s="36" t="str">
        <f>IF(ISBLANK(B15),"",IF(ISERROR(FIND("@",B15,1)),"keine gültige eMail-Adresse",IF((VALUE(FIND("@",B15,1))&gt;1),"","keine gültige eMail-Adresse!")))</f>
        <v/>
      </c>
    </row>
    <row r="18" spans="2:2" x14ac:dyDescent="0.4">
      <c r="B18" s="36" t="str">
        <f>IF(ISBLANK(B15),"",IF(ISERROR(FIND("@",B15,1)),"no valid eMail-adress",IF((VALUE(FIND("@",B15,1))&gt;1),"","no valid eMail-address!")))</f>
        <v/>
      </c>
    </row>
    <row r="19" spans="2:2" x14ac:dyDescent="0.4">
      <c r="B19" s="35" t="str">
        <f>IF(ISBLANK(B15),"",IF(ISERROR(FIND("; ",B15,1)),"",IF((VALUE(FIND("; ",B15,1))&gt;8),"","Achtung - die zweite eMail-Adresse wurde nicht korrekt eingegeben")))</f>
        <v/>
      </c>
    </row>
  </sheetData>
  <sheetProtection algorithmName="SHA-512" hashValue="YEtXzvKU1BDvboERFaWUX4esD+KrRtVYoCTalK1OljEtTCp+zPSIBackhBZX1wBGRuJko9XmI6oav/yHDLc9hQ==" saltValue="35djdo8VHtSSvY4W3ue37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heetViews>
  <sheetFormatPr baseColWidth="10" defaultRowHeight="13.9" x14ac:dyDescent="0.4"/>
  <cols>
    <col min="1" max="1" width="39.64062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2</v>
      </c>
      <c r="B2" s="3" t="str">
        <f>IF(ISNUMBER(VALUE(Ergebnisse!G2)),IF(VALUE(Ergebnisse!G2)&gt;0,VALUE(Ergebnisse!G2),""),"")</f>
        <v/>
      </c>
    </row>
    <row r="3" spans="1:7" x14ac:dyDescent="0.4">
      <c r="A3" t="s">
        <v>11</v>
      </c>
      <c r="B3" s="68" t="s">
        <v>157</v>
      </c>
      <c r="D3" t="s">
        <v>16</v>
      </c>
    </row>
    <row r="4" spans="1:7" x14ac:dyDescent="0.4">
      <c r="A4" t="s">
        <v>12</v>
      </c>
      <c r="B4" s="3">
        <f>YEAR(Ergebnisse!B5)</f>
        <v>2025</v>
      </c>
      <c r="D4" s="4">
        <v>2</v>
      </c>
    </row>
    <row r="5" spans="1:7" x14ac:dyDescent="0.4">
      <c r="A5" t="s">
        <v>13</v>
      </c>
      <c r="B5" s="3" t="str">
        <f>D8</f>
        <v>N</v>
      </c>
      <c r="D5" t="str">
        <f>IF(D4=2,"N","J")</f>
        <v>N</v>
      </c>
      <c r="F5">
        <v>1</v>
      </c>
      <c r="G5" s="26" t="s">
        <v>70</v>
      </c>
    </row>
    <row r="6" spans="1:7" x14ac:dyDescent="0.4">
      <c r="A6" t="s">
        <v>32</v>
      </c>
      <c r="B6" s="3">
        <f>Ergebnisse!G3</f>
        <v>1</v>
      </c>
      <c r="F6">
        <v>2</v>
      </c>
      <c r="G6" s="26" t="s">
        <v>71</v>
      </c>
    </row>
    <row r="7" spans="1:7" x14ac:dyDescent="0.4">
      <c r="A7" t="s">
        <v>33</v>
      </c>
      <c r="B7" s="19">
        <f>Ergebnisse!B5</f>
        <v>45844</v>
      </c>
    </row>
    <row r="8" spans="1:7" x14ac:dyDescent="0.4">
      <c r="A8" t="s">
        <v>14</v>
      </c>
      <c r="B8" s="3">
        <v>18</v>
      </c>
      <c r="D8" t="str">
        <f>LEFT(D5,1)</f>
        <v>N</v>
      </c>
    </row>
    <row r="9" spans="1:7" x14ac:dyDescent="0.4">
      <c r="A9" t="s">
        <v>15</v>
      </c>
      <c r="B9" s="3">
        <v>2</v>
      </c>
    </row>
    <row r="10" spans="1:7" x14ac:dyDescent="0.4">
      <c r="A10" t="s">
        <v>289</v>
      </c>
      <c r="B10" s="97">
        <f>Kontakt!B2</f>
        <v>0</v>
      </c>
    </row>
    <row r="11" spans="1:7" x14ac:dyDescent="0.4">
      <c r="A11" t="s">
        <v>290</v>
      </c>
      <c r="B11" s="97">
        <f>IF(Kontakt!B3=Kontakt!B15,Kontakt!B3,0)</f>
        <v>0</v>
      </c>
    </row>
    <row r="12" spans="1:7" x14ac:dyDescent="0.4">
      <c r="A12" s="26" t="s">
        <v>291</v>
      </c>
      <c r="B12" s="97">
        <v>1</v>
      </c>
    </row>
    <row r="13" spans="1:7" x14ac:dyDescent="0.4">
      <c r="A13" t="s">
        <v>19</v>
      </c>
      <c r="B13" s="85" t="str">
        <f>Ergebnisse!A22</f>
        <v>Indol</v>
      </c>
      <c r="C13" s="2" t="str">
        <f>Ergebnisse!B22</f>
        <v>µg/kg</v>
      </c>
    </row>
    <row r="14" spans="1:7" x14ac:dyDescent="0.4">
      <c r="A14" t="s">
        <v>189</v>
      </c>
      <c r="B14" s="85" t="str">
        <f>Ergebnisse!A23</f>
        <v>Nachgewiesener Farbstoff</v>
      </c>
      <c r="C14" s="2">
        <f>Ergebnisse!B23</f>
        <v>0</v>
      </c>
    </row>
    <row r="15" spans="1:7" x14ac:dyDescent="0.4">
      <c r="A15" t="s">
        <v>190</v>
      </c>
      <c r="B15" s="85" t="str">
        <f>Ergebnisse!A24</f>
        <v>Nachgewiesener Farbstoff</v>
      </c>
      <c r="C15" s="2">
        <f>Ergebnisse!B24</f>
        <v>0</v>
      </c>
    </row>
    <row r="16" spans="1:7" x14ac:dyDescent="0.4">
      <c r="A16" t="s">
        <v>191</v>
      </c>
      <c r="B16" s="85" t="str">
        <f>Ergebnisse!A25</f>
        <v>Nachgewiesener Farbstoff</v>
      </c>
      <c r="C16" s="2">
        <f>Ergebnisse!B25</f>
        <v>0</v>
      </c>
    </row>
    <row r="17" spans="1:3" x14ac:dyDescent="0.4">
      <c r="A17" t="s">
        <v>192</v>
      </c>
      <c r="B17" s="85" t="str">
        <f>Ergebnisse!A26</f>
        <v>Nachgewiesener Farbstoff</v>
      </c>
      <c r="C17" s="2">
        <f>Ergebnisse!B26</f>
        <v>0</v>
      </c>
    </row>
    <row r="18" spans="1:3" x14ac:dyDescent="0.4">
      <c r="A18" t="s">
        <v>193</v>
      </c>
      <c r="B18" s="85">
        <f>Ergebnisse!A27</f>
        <v>18</v>
      </c>
      <c r="C18" s="2" t="str">
        <f>Ergebnisse!B27</f>
        <v>mg/kg</v>
      </c>
    </row>
    <row r="19" spans="1:3" x14ac:dyDescent="0.4">
      <c r="A19" t="s">
        <v>194</v>
      </c>
      <c r="B19" s="85">
        <f>Ergebnisse!A28</f>
        <v>18</v>
      </c>
      <c r="C19" s="2" t="str">
        <f>Ergebnisse!B28</f>
        <v>mg/kg</v>
      </c>
    </row>
    <row r="20" spans="1:3" x14ac:dyDescent="0.4">
      <c r="A20" t="s">
        <v>67</v>
      </c>
      <c r="B20" s="85">
        <f>Ergebnisse!A29</f>
        <v>18</v>
      </c>
      <c r="C20" s="2" t="str">
        <f>Ergebnisse!B29</f>
        <v>mg/kg</v>
      </c>
    </row>
    <row r="21" spans="1:3" x14ac:dyDescent="0.4">
      <c r="A21" t="s">
        <v>74</v>
      </c>
      <c r="B21" s="85">
        <f>Ergebnisse!A30</f>
        <v>18</v>
      </c>
      <c r="C21" s="2" t="str">
        <f>Ergebnisse!B30</f>
        <v>mg/kg</v>
      </c>
    </row>
    <row r="22" spans="1:3" x14ac:dyDescent="0.4">
      <c r="A22" t="s">
        <v>75</v>
      </c>
      <c r="B22" s="85" t="str">
        <f>Ergebnisse!A31</f>
        <v xml:space="preserve">Methylparaben </v>
      </c>
      <c r="C22" s="2" t="str">
        <f>Ergebnisse!B31</f>
        <v>mg/kg</v>
      </c>
    </row>
    <row r="23" spans="1:3" x14ac:dyDescent="0.4">
      <c r="A23" t="s">
        <v>125</v>
      </c>
      <c r="B23" s="85" t="str">
        <f>Ergebnisse!A32</f>
        <v xml:space="preserve">Ethylparaben </v>
      </c>
      <c r="C23" s="2" t="str">
        <f>Ergebnisse!B32</f>
        <v>mg/kg</v>
      </c>
    </row>
    <row r="24" spans="1:3" x14ac:dyDescent="0.4">
      <c r="A24" t="s">
        <v>126</v>
      </c>
      <c r="B24" s="85" t="str">
        <f>Ergebnisse!A33</f>
        <v xml:space="preserve">Propylparaben </v>
      </c>
      <c r="C24" s="2" t="str">
        <f>Ergebnisse!B33</f>
        <v>mg/kg</v>
      </c>
    </row>
    <row r="25" spans="1:3" x14ac:dyDescent="0.4">
      <c r="A25" t="s">
        <v>127</v>
      </c>
      <c r="B25" s="85" t="str">
        <f>Ergebnisse!A34</f>
        <v>Polyphosphat (qualitativ)</v>
      </c>
      <c r="C25" s="2" t="str">
        <f>Ergebnisse!B34</f>
        <v>ohne</v>
      </c>
    </row>
    <row r="26" spans="1:3" x14ac:dyDescent="0.4">
      <c r="A26" t="s">
        <v>128</v>
      </c>
      <c r="B26" s="85" t="str">
        <f>Ergebnisse!A35</f>
        <v>Diphosphat (qualitativ)</v>
      </c>
      <c r="C26" s="2" t="str">
        <f>Ergebnisse!B35</f>
        <v>ohne</v>
      </c>
    </row>
    <row r="27" spans="1:3" x14ac:dyDescent="0.4">
      <c r="A27" t="s">
        <v>129</v>
      </c>
      <c r="B27" s="85" t="str">
        <f>Ergebnisse!A36</f>
        <v>Polyphosphat, berechnet als P2O5</v>
      </c>
      <c r="C27" s="2" t="str">
        <f>Ergebnisse!B36</f>
        <v>g/100 g</v>
      </c>
    </row>
    <row r="28" spans="1:3" x14ac:dyDescent="0.4">
      <c r="A28" t="s">
        <v>277</v>
      </c>
      <c r="B28" s="85" t="str">
        <f>Ergebnisse!A37</f>
        <v>Diphosphat, berechnet als P2O5</v>
      </c>
      <c r="C28" s="2" t="str">
        <f>Ergebnisse!B37</f>
        <v>g/100 g</v>
      </c>
    </row>
    <row r="29" spans="1:3" x14ac:dyDescent="0.4">
      <c r="A29" t="s">
        <v>278</v>
      </c>
      <c r="B29" s="85" t="str">
        <f>Ergebnisse!A38</f>
        <v>Gesamtphophor, berechnet als P2O5</v>
      </c>
      <c r="C29" s="2" t="str">
        <f>Ergebnisse!B38</f>
        <v>g/100 g</v>
      </c>
    </row>
    <row r="30" spans="1:3" x14ac:dyDescent="0.4">
      <c r="A30" t="s">
        <v>279</v>
      </c>
      <c r="B30" s="85" t="str">
        <f>Ergebnisse!A39</f>
        <v>Schwefeldioxid, berechnet als SO2</v>
      </c>
      <c r="C30" s="2" t="str">
        <f>Ergebnisse!B39</f>
        <v>mg/kg</v>
      </c>
    </row>
  </sheetData>
  <sheetProtection algorithmName="SHA-512" hashValue="J2cjIlkZTFzNRWcjdKjxPEOboEdPTq2XSBzqyRgRAoTQudsbHn+F2IPmuDA7aSw8CvBReKR/uJ4GhTg8MUK2Wg==" saltValue="nqy9TiV9YlYln+u97pmxI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10</vt:i4>
      </vt:variant>
    </vt:vector>
  </HeadingPairs>
  <TitlesOfParts>
    <vt:vector size="3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Parabene</vt:lpstr>
      <vt:lpstr>SO2</vt:lpstr>
      <vt:lpstr>Phosphate</vt:lpstr>
      <vt:lpstr>Phosphatequan</vt:lpstr>
      <vt:lpstr>Phosphat</vt:lpstr>
      <vt:lpstr>Indol</vt:lpstr>
      <vt:lpstr>Farbstoffe_qual</vt:lpstr>
      <vt:lpstr>Farbstoffe_quan</vt:lpstr>
      <vt:lpstr>Farbstoffe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Indol!Parameter2</vt:lpstr>
      <vt:lpstr>Indol!test</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2021-05-08T05:14:23Z</cp:lastPrinted>
  <dcterms:created xsi:type="dcterms:W3CDTF">2005-02-14T18:41:01Z</dcterms:created>
  <dcterms:modified xsi:type="dcterms:W3CDTF">2025-05-04T09:16:54Z</dcterms:modified>
</cp:coreProperties>
</file>