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53B9881F-BF10-4498-B863-F3AC3168AFBA}" xr6:coauthVersionLast="47" xr6:coauthVersionMax="47" xr10:uidLastSave="{00000000-0000-0000-0000-000000000000}"/>
  <workbookProtection workbookAlgorithmName="SHA-512" workbookHashValue="AvnwUa3Q81o6dbxuURtFBjuJwnxrslY5oDu7HYyo+Knv4UmCieNXtU7Upiy7UvP69QVH51VdQWe4q/bRPGpb+Q==" workbookSaltValue="UcPR1DWpFDeoQ3+wupglug==" workbookSpinCount="100000" lockStructure="1"/>
  <bookViews>
    <workbookView xWindow="-98" yWindow="-98" windowWidth="28996" windowHeight="15675" firstSheet="1" activeTab="7" xr2:uid="{00000000-000D-0000-FFFF-FFFF00000000}"/>
  </bookViews>
  <sheets>
    <sheet name="Significance" sheetId="95" r:id="rId1"/>
    <sheet name="Reporting" sheetId="96" r:id="rId2"/>
    <sheet name="Auswertung" sheetId="98" r:id="rId3"/>
    <sheet name="Datenübernahme" sheetId="99" r:id="rId4"/>
    <sheet name="Signifikanz" sheetId="100" r:id="rId5"/>
    <sheet name="Ausfüllhinweise" sheetId="101" r:id="rId6"/>
    <sheet name="Kurzanleitung" sheetId="102" r:id="rId7"/>
    <sheet name="Kontakt" sheetId="79" r:id="rId8"/>
    <sheet name="Teilnehmerdaten" sheetId="17" state="hidden" r:id="rId9"/>
    <sheet name="Ergebnisse" sheetId="5" r:id="rId10"/>
    <sheet name="Mitteilungen" sheetId="15" r:id="rId11"/>
    <sheet name="SacGluFruMal" sheetId="88" state="hidden" r:id="rId12"/>
    <sheet name="Lactose" sheetId="89" state="hidden" r:id="rId13"/>
    <sheet name="Asche" sheetId="25" state="hidden" r:id="rId14"/>
    <sheet name="Kohlenhydrate" sheetId="81" state="hidden" r:id="rId15"/>
    <sheet name="Zucker" sheetId="82" state="hidden" r:id="rId16"/>
    <sheet name="Rohprotein" sheetId="24" state="hidden" r:id="rId17"/>
    <sheet name="Wasser" sheetId="22" state="hidden" r:id="rId18"/>
    <sheet name="Fett_gesaettigt" sheetId="83" state="hidden" r:id="rId19"/>
    <sheet name="Fett" sheetId="23" state="hidden" r:id="rId20"/>
    <sheet name="Ballaststoffe" sheetId="84" state="hidden" r:id="rId21"/>
    <sheet name="Kochsalz" sheetId="85" state="hidden" r:id="rId22"/>
    <sheet name="Natrium" sheetId="80" state="hidden" r:id="rId23"/>
    <sheet name="Staerke" sheetId="26" state="hidden"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21">#REF!</definedName>
    <definedName name="Daten" localSheetId="6">#REF!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 localSheetId="21">#REF!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21">#REF!</definedName>
    <definedName name="Parameter2" localSheetId="7">#REF!</definedName>
    <definedName name="Parameter2">#REF!</definedName>
    <definedName name="Parameter2alt" localSheetId="5">#REF!</definedName>
    <definedName name="Parameter2alt" localSheetId="21">#REF!</definedName>
    <definedName name="Parameter2alt" localSheetId="6">#REF!</definedName>
    <definedName name="Parameter2alt">#REF!</definedName>
    <definedName name="test" localSheetId="5">[2]Parameter2!$B$3:$B$18</definedName>
    <definedName name="test" localSheetId="2">[3]Parameter2!$B$3:$B$18</definedName>
    <definedName name="test" localSheetId="21">[4]Parameter2!$B$3:$B$18</definedName>
    <definedName name="test" localSheetId="7">[5]Parameter2!$B$3:$B$18</definedName>
    <definedName name="test" localSheetId="6">[6]Parameter2!$B$3:$B$18</definedName>
    <definedName name="test" localSheetId="22">[7]Parameter2!$B$3:$B$18</definedName>
    <definedName name="test" localSheetId="1">[1]Parameter2!$B$3:$B$18</definedName>
    <definedName name="test">[8]Parameter2!$B$3:$B$18</definedName>
    <definedName name="test1" localSheetId="5">[9]Parameter2!$B$3:$B$18</definedName>
    <definedName name="test1" localSheetId="6">[9]Parameter2!$B$3:$B$18</definedName>
    <definedName name="test1">[10]Parameter2!$B$3:$B$18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7" l="1"/>
  <c r="B11" i="17"/>
  <c r="A14" i="5"/>
  <c r="A13" i="5"/>
  <c r="F5" i="5"/>
  <c r="F4" i="5"/>
  <c r="B16" i="79" l="1"/>
  <c r="B18" i="79"/>
  <c r="B17" i="79"/>
  <c r="B20" i="17" l="1"/>
  <c r="C20" i="17"/>
  <c r="B21" i="17"/>
  <c r="C21" i="17"/>
  <c r="B22" i="17"/>
  <c r="C22" i="17"/>
  <c r="B23" i="17"/>
  <c r="C23" i="17"/>
  <c r="B24" i="17"/>
  <c r="C24" i="17"/>
  <c r="B25" i="17"/>
  <c r="C25" i="17"/>
  <c r="B26" i="17"/>
  <c r="C26" i="17"/>
  <c r="B27" i="17"/>
  <c r="C27" i="17"/>
  <c r="B28" i="17"/>
  <c r="C28" i="17"/>
  <c r="B29" i="17"/>
  <c r="C29" i="17"/>
  <c r="F30" i="5" l="1"/>
  <c r="F29" i="5" l="1"/>
  <c r="I72" i="5" s="1"/>
  <c r="F28" i="5"/>
  <c r="I70" i="5" s="1"/>
  <c r="F27" i="5"/>
  <c r="I68" i="5" s="1"/>
  <c r="F26" i="5"/>
  <c r="I74" i="5"/>
  <c r="C1" i="89"/>
  <c r="H30" i="5" s="1"/>
  <c r="B1" i="88"/>
  <c r="H29" i="5" s="1"/>
  <c r="A75" i="5" l="1"/>
  <c r="A73" i="5"/>
  <c r="H26" i="5"/>
  <c r="H27" i="5"/>
  <c r="A69" i="5" s="1"/>
  <c r="H28" i="5"/>
  <c r="A71" i="5" s="1"/>
  <c r="I66" i="5"/>
  <c r="C1" i="83"/>
  <c r="H20" i="5" s="1"/>
  <c r="B10" i="82"/>
  <c r="G54" i="5"/>
  <c r="F35" i="5"/>
  <c r="I81" i="5" s="1"/>
  <c r="F33" i="5"/>
  <c r="I79" i="5" s="1"/>
  <c r="F31" i="5"/>
  <c r="I96" i="5" s="1"/>
  <c r="F34" i="5"/>
  <c r="I98" i="5" s="1"/>
  <c r="F24" i="5"/>
  <c r="I52" i="5" s="1"/>
  <c r="F23" i="5"/>
  <c r="I50" i="5" s="1"/>
  <c r="F22" i="5"/>
  <c r="I48" i="5" s="1"/>
  <c r="F21" i="5"/>
  <c r="I55" i="5" s="1"/>
  <c r="F20" i="5"/>
  <c r="I44" i="5" s="1"/>
  <c r="F19" i="5"/>
  <c r="I42" i="5" s="1"/>
  <c r="B4" i="17"/>
  <c r="G32" i="5"/>
  <c r="F32" i="5"/>
  <c r="I76" i="5" s="1"/>
  <c r="C15" i="17"/>
  <c r="C16" i="17"/>
  <c r="C17" i="17"/>
  <c r="C18" i="17"/>
  <c r="C19" i="17"/>
  <c r="B15" i="17"/>
  <c r="B16" i="17"/>
  <c r="B17" i="17"/>
  <c r="B18" i="17"/>
  <c r="B19" i="17"/>
  <c r="D61" i="80"/>
  <c r="H34" i="5" s="1"/>
  <c r="D47" i="80"/>
  <c r="D96" i="5" s="1"/>
  <c r="D40" i="80"/>
  <c r="D94" i="5" s="1"/>
  <c r="D29" i="80"/>
  <c r="D92" i="5" s="1"/>
  <c r="D13" i="80"/>
  <c r="D90" i="5" s="1"/>
  <c r="D2" i="80"/>
  <c r="C1" i="85"/>
  <c r="H33" i="5" s="1"/>
  <c r="C1" i="26"/>
  <c r="C1" i="25"/>
  <c r="H32" i="5" s="1"/>
  <c r="C15" i="25"/>
  <c r="I33" i="5" s="1"/>
  <c r="C1" i="22"/>
  <c r="H23" i="5" s="1"/>
  <c r="C1" i="84"/>
  <c r="H35" i="5" s="1"/>
  <c r="C1" i="23"/>
  <c r="H19" i="5" s="1"/>
  <c r="C1" i="81"/>
  <c r="H31" i="5" s="1"/>
  <c r="C1" i="24"/>
  <c r="H24" i="5" s="1"/>
  <c r="H1" i="15"/>
  <c r="B55" i="5"/>
  <c r="E55" i="5"/>
  <c r="B56" i="5"/>
  <c r="E56" i="5"/>
  <c r="B57" i="5"/>
  <c r="E57" i="5"/>
  <c r="B58" i="5"/>
  <c r="E58" i="5"/>
  <c r="B59" i="5"/>
  <c r="E59" i="5"/>
  <c r="A60" i="5"/>
  <c r="E60" i="5"/>
  <c r="B88" i="5"/>
  <c r="B90" i="5"/>
  <c r="B92" i="5"/>
  <c r="B94" i="5"/>
  <c r="B96" i="5"/>
  <c r="B98" i="5"/>
  <c r="B1" i="17"/>
  <c r="B2" i="17"/>
  <c r="D5" i="17"/>
  <c r="D8" i="17" s="1"/>
  <c r="B5" i="17" s="1"/>
  <c r="B6" i="17"/>
  <c r="B7" i="17"/>
  <c r="B13" i="17"/>
  <c r="C13" i="17"/>
  <c r="B14" i="17"/>
  <c r="C14" i="17"/>
  <c r="D98" i="5" l="1"/>
  <c r="A93" i="5"/>
  <c r="I83" i="5"/>
  <c r="A53" i="5"/>
  <c r="I22" i="5"/>
  <c r="A67" i="5"/>
  <c r="I46" i="5"/>
  <c r="A47" i="5" s="1"/>
  <c r="A84" i="5"/>
  <c r="A95" i="5"/>
  <c r="H21" i="5"/>
  <c r="A91" i="5"/>
  <c r="I32" i="5"/>
  <c r="A97" i="5"/>
  <c r="H22" i="5"/>
  <c r="A49" i="5" s="1"/>
  <c r="I62" i="5"/>
  <c r="A63" i="5" s="1"/>
  <c r="I94" i="5"/>
  <c r="I85" i="5"/>
  <c r="A86" i="5" s="1"/>
  <c r="I92" i="5"/>
  <c r="I90" i="5"/>
  <c r="A80" i="5"/>
  <c r="A82" i="5"/>
  <c r="A45" i="5"/>
  <c r="A43" i="5"/>
  <c r="A51" i="5"/>
  <c r="A99" i="5"/>
  <c r="A7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D5A2092E-2B2F-4E3E-B8ED-FDE869FA051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CD15BA42-66C0-4792-B70D-C4E4481B454B}">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CA641174-3175-4549-8C32-466359578DA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<sst xmlns="http://schemas.openxmlformats.org/spreadsheetml/2006/main" count="568" uniqueCount="414">
  <si>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</si>
  <si>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</si>
  <si>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</si>
  <si>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</si>
  <si>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</si>
  <si>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</si>
  <si>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</si>
  <si>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</si>
  <si>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</si>
  <si>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</si>
  <si>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</si>
  <si>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</si>
  <si>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</si>
  <si>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</si>
  <si>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</si>
  <si>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</si>
  <si>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</si>
  <si>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</si>
  <si>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</si>
  <si>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</si>
  <si>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</si>
  <si>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</si>
  <si>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</si>
  <si>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</si>
  <si>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</si>
  <si>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</si>
  <si>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</si>
  <si>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</si>
  <si>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</si>
  <si>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</si>
  <si>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</si>
  <si>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</si>
  <si>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</si>
  <si>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Methode</t>
  </si>
  <si>
    <t>Bezeichnung des Analysenverfahrens</t>
  </si>
  <si>
    <t>Anzahl</t>
  </si>
  <si>
    <t>Modifikation</t>
  </si>
  <si>
    <t>x</t>
  </si>
  <si>
    <t>Beispielhafter Wert [mg/kg]</t>
  </si>
  <si>
    <t>Teilnahmen</t>
  </si>
  <si>
    <t>g/100 g</t>
  </si>
  <si>
    <t>Ergebnisangabe mit 3 signifikanten Ziffern [mg/kg]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</si>
  <si>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</si>
  <si>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</si>
  <si>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</si>
  <si>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</si>
  <si>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</si>
  <si>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</si>
  <si>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</si>
  <si>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</si>
  <si>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</si>
  <si>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</si>
  <si>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</si>
  <si>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</si>
  <si>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</si>
  <si>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</si>
  <si>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</si>
  <si>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</si>
  <si>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</si>
  <si>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</si>
  <si>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</si>
  <si>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</si>
  <si>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</si>
  <si>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</si>
  <si>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Annahmeschluss/Deadline:</t>
  </si>
  <si>
    <t>ja / yes</t>
  </si>
  <si>
    <t>nein / no</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</si>
  <si>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</si>
  <si>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</si>
  <si>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</si>
  <si>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</si>
  <si>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</si>
  <si>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</si>
  <si>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</si>
  <si>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</si>
  <si>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</si>
  <si>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</si>
  <si>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</si>
  <si>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</si>
  <si>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Wasser</t>
  </si>
  <si>
    <t>Fett</t>
  </si>
  <si>
    <t>Asche</t>
  </si>
  <si>
    <t>§ 64 LFGB Nr. L 06.00-6 (07.00-6)</t>
  </si>
  <si>
    <t>§ 64 LFGB Nr. L 06.00-6, modifiziert</t>
  </si>
  <si>
    <t>nach Weibull-Stoldt</t>
  </si>
  <si>
    <t>Extraktion mit Petrolether (Methode nach Grossfeld)</t>
  </si>
  <si>
    <t>nach Gerber</t>
  </si>
  <si>
    <t>NMR</t>
  </si>
  <si>
    <t>Rohprotein (N * 6,25)</t>
  </si>
  <si>
    <t>§ 64 LFGB Nr. L 06.00-4, modifiziert</t>
  </si>
  <si>
    <t>Temperatur-bereich</t>
  </si>
  <si>
    <t>§ 64 LFGB Nr. L 06.00-3</t>
  </si>
  <si>
    <t>§ 64 LFGB Nr. L 06.00-3, modifiziert</t>
  </si>
  <si>
    <r>
      <t xml:space="preserve">Trocknung bei 103 °C </t>
    </r>
    <r>
      <rPr>
        <sz val="10"/>
        <rFont val="Symbol"/>
        <family val="1"/>
        <charset val="2"/>
      </rPr>
      <t>±</t>
    </r>
    <r>
      <rPr>
        <sz val="10"/>
        <rFont val="Times New Roman"/>
        <family val="1"/>
      </rPr>
      <t xml:space="preserve"> 2 °C</t>
    </r>
  </si>
  <si>
    <r>
      <t xml:space="preserve">Trocknung bei 103 °C </t>
    </r>
    <r>
      <rPr>
        <sz val="10"/>
        <rFont val="Symbol"/>
        <family val="1"/>
        <charset val="2"/>
      </rPr>
      <t>±</t>
    </r>
    <r>
      <rPr>
        <sz val="10"/>
        <rFont val="Times New Roman"/>
        <family val="1"/>
      </rPr>
      <t xml:space="preserve"> 2 °C mit Seesand</t>
    </r>
  </si>
  <si>
    <t>§ 64 LFGB Nr. L 06.00-7 (Kjeldahl)</t>
  </si>
  <si>
    <t>§ 64 LFGB Nr. L 06.00-7 (Kjeldahl), modifiziert</t>
  </si>
  <si>
    <t>nach Kjeldahl</t>
  </si>
  <si>
    <t>nach Dumas</t>
  </si>
  <si>
    <t>§ 64 LFGB Nr. L 06.00-20 (Dumas)</t>
  </si>
  <si>
    <t>§ 64 LFGB Nr. L 06.00-20 (Dumas), modifiziert</t>
  </si>
  <si>
    <t>sonstiges</t>
  </si>
  <si>
    <t>Saccharose</t>
  </si>
  <si>
    <t>Glucose</t>
  </si>
  <si>
    <t>§ 64 LFGB Nr. L 06.00-4</t>
  </si>
  <si>
    <t>§ 64 LFGB Nr. L 17.00-3</t>
  </si>
  <si>
    <t>§ 64 LFGB Nr. L 17.00-3, modifiziert</t>
  </si>
  <si>
    <t>Veraschungstemperatur</t>
  </si>
  <si>
    <t>&lt; 525 °C</t>
  </si>
  <si>
    <t>525 °C - 575 °C</t>
  </si>
  <si>
    <t>575 °C - 625 °C</t>
  </si>
  <si>
    <t>625 °C - 675 °C</t>
  </si>
  <si>
    <t>675 °C - 725 °C</t>
  </si>
  <si>
    <t>725 °C - 775 °C</t>
  </si>
  <si>
    <t>775 °C - 825 °C</t>
  </si>
  <si>
    <t>825 °C - 875 °C</t>
  </si>
  <si>
    <t>875 °C - 925 °C</t>
  </si>
  <si>
    <t>&gt; 925 °C</t>
  </si>
  <si>
    <t>Veraschungstemperaturbereich</t>
  </si>
  <si>
    <t>Fructose</t>
  </si>
  <si>
    <t>Veraschung bei der angegebenen Temperatur</t>
  </si>
  <si>
    <t>Schreiben Sie Ihre Daten in die farblich hinterlegten Felder. Geben Sie Ihre Ergebnisse in den aufgeführten Einheiten an.
Write your data into the coloured cells. Give your results in the units of column 2.</t>
  </si>
  <si>
    <t>Beispiel für die Eingabe von 2 eMail-Adressen:
Example how to type in 2 different e-mail addresses:</t>
  </si>
  <si>
    <t>info@lvus.de; ergebnisse@lvus.de</t>
  </si>
  <si>
    <t>nach Caviezel</t>
  </si>
  <si>
    <t>Kohlenhydrate</t>
  </si>
  <si>
    <t>Zucker</t>
  </si>
  <si>
    <t>Ballaststoffe</t>
  </si>
  <si>
    <t>Natrium</t>
  </si>
  <si>
    <t>Parameter 8</t>
  </si>
  <si>
    <t>Parameter 9</t>
  </si>
  <si>
    <t>Parameter 10</t>
  </si>
  <si>
    <t>Elemente</t>
  </si>
  <si>
    <t>Na</t>
  </si>
  <si>
    <t>Probeneinwaage</t>
  </si>
  <si>
    <t>&lt; 0,5 g</t>
  </si>
  <si>
    <t>0,5 g - 1,0 g</t>
  </si>
  <si>
    <t>1,0 g - 1,5 g</t>
  </si>
  <si>
    <t>1,5 g - 2,5 g</t>
  </si>
  <si>
    <t>2,5 g - 5,0 g</t>
  </si>
  <si>
    <t>5,0 g - 10,0 g</t>
  </si>
  <si>
    <t>&gt; 10,0 g</t>
  </si>
  <si>
    <t>Aufschluss</t>
  </si>
  <si>
    <t>Mikrowellendruckaufschluss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</si>
  <si>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</si>
  <si>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</si>
  <si>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</si>
  <si>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</si>
  <si>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</si>
  <si>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</si>
  <si>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</si>
  <si>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</si>
  <si>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wässrige Extraktion</t>
  </si>
  <si>
    <t>Trockenveraschung bei 450 bis 500 °C</t>
  </si>
  <si>
    <t>Sonstiger Aufschluss</t>
  </si>
  <si>
    <t>Säuren</t>
  </si>
  <si>
    <t>HCl</t>
  </si>
  <si>
    <t>Königswasser</t>
  </si>
  <si>
    <t>Sonstige Säure</t>
  </si>
  <si>
    <t>Oxidationsmittel</t>
  </si>
  <si>
    <t>entfällt</t>
  </si>
  <si>
    <t>Sonstiges Oxidationsmittel</t>
  </si>
  <si>
    <t>Messverfahren</t>
  </si>
  <si>
    <t>Flammen-AAS</t>
  </si>
  <si>
    <t>Flammenemmission</t>
  </si>
  <si>
    <t>ICP-MS</t>
  </si>
  <si>
    <t>ICP-OES</t>
  </si>
  <si>
    <t>ICP-AES</t>
  </si>
  <si>
    <t>Kapillarelektrophores</t>
  </si>
  <si>
    <t>Verfahren</t>
  </si>
  <si>
    <t>VDLUA VII 2.2.2.6</t>
  </si>
  <si>
    <t>AOAC 985.35</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</si>
  <si>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</si>
  <si>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</si>
  <si>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r>
      <t>H</t>
    </r>
    <r>
      <rPr>
        <vertAlign val="subscript"/>
        <sz val="11"/>
        <rFont val="Times New Roman"/>
        <family val="1"/>
      </rPr>
      <t>2</t>
    </r>
    <r>
      <rPr>
        <sz val="11"/>
        <rFont val="Times New Roman"/>
        <family val="1"/>
      </rPr>
      <t>O</t>
    </r>
    <r>
      <rPr>
        <vertAlign val="subscript"/>
        <sz val="11"/>
        <rFont val="Times New Roman"/>
        <family val="1"/>
      </rPr>
      <t>2</t>
    </r>
  </si>
  <si>
    <t>Messprinzip</t>
  </si>
  <si>
    <r>
      <t>HNO</t>
    </r>
    <r>
      <rPr>
        <vertAlign val="subscript"/>
        <sz val="11"/>
        <rFont val="Times New Roman"/>
        <family val="1"/>
      </rPr>
      <t>3</t>
    </r>
    <r>
      <rPr>
        <sz val="11"/>
        <rFont val="Times New Roman"/>
        <family val="1"/>
      </rPr>
      <t xml:space="preserve"> + HCl</t>
    </r>
  </si>
  <si>
    <r>
      <t>HNO</t>
    </r>
    <r>
      <rPr>
        <vertAlign val="subscript"/>
        <sz val="11"/>
        <rFont val="Times New Roman"/>
        <family val="1"/>
      </rPr>
      <t>3</t>
    </r>
    <r>
      <rPr>
        <sz val="11"/>
        <rFont val="Times New Roman"/>
        <family val="1"/>
      </rPr>
      <t xml:space="preserve"> + H</t>
    </r>
    <r>
      <rPr>
        <vertAlign val="subscript"/>
        <sz val="11"/>
        <rFont val="Times New Roman"/>
        <family val="1"/>
      </rPr>
      <t>2</t>
    </r>
    <r>
      <rPr>
        <sz val="11"/>
        <rFont val="Times New Roman"/>
        <family val="1"/>
      </rPr>
      <t>SO</t>
    </r>
    <r>
      <rPr>
        <vertAlign val="subscript"/>
        <sz val="11"/>
        <rFont val="Times New Roman"/>
        <family val="1"/>
      </rPr>
      <t>4</t>
    </r>
  </si>
  <si>
    <t>Summe aus Stärke und Zuckern</t>
  </si>
  <si>
    <t>100- Eiweiß-Fett-Wasser-Ballaststoffe-Asche</t>
  </si>
  <si>
    <t>Maltose</t>
  </si>
  <si>
    <t>Lactose</t>
  </si>
  <si>
    <t>Sonstige</t>
  </si>
  <si>
    <t>Prinzip</t>
  </si>
  <si>
    <t>Untersuchungsprinzip</t>
  </si>
  <si>
    <t>Ja/Yes</t>
  </si>
  <si>
    <t>Nein/No</t>
  </si>
  <si>
    <t>Enzymatisch</t>
  </si>
  <si>
    <t>HPLC</t>
  </si>
  <si>
    <t>Ionenchromatographisch</t>
  </si>
  <si>
    <t>GC (nach Derivatisierung)</t>
  </si>
  <si>
    <t>Untersucht wurden</t>
  </si>
  <si>
    <t>Fett, gesäätigt</t>
  </si>
  <si>
    <t>Fett (gesättigte Fettsäuren)</t>
  </si>
  <si>
    <t>§ 64 LFGB Nr. L 00.00-18</t>
  </si>
  <si>
    <t>§ 64 LFGB Nr. L 00.00-18, modifiziert</t>
  </si>
  <si>
    <t>Bioquant Gesamtballaststoffe, Fa. Merck</t>
  </si>
  <si>
    <t>AOAC Methode 985.26 (auch modifiziert)</t>
  </si>
  <si>
    <t>AOAC Methode 991.43 (auch modifiziert)</t>
  </si>
  <si>
    <t>Schweizerisches Lebensmittelbuch (SLMB) 371.1, März 1994</t>
  </si>
  <si>
    <t>Beschreibung der verwendeten Analysenverfahren, Teil 2</t>
  </si>
  <si>
    <t>Beschreibung der verwendeten Analysenverfahren, Teil 1</t>
  </si>
  <si>
    <t>Staerke</t>
  </si>
  <si>
    <t>§ 64 LFGB Nr. L 17.00-5 (18.00-6)</t>
  </si>
  <si>
    <t>§ 64 LFGB Nr. L 17.00-5 (18.00-6), modifiziert</t>
  </si>
  <si>
    <t>Enzymatisch nach r-biopharm / Roche Nr. 10 207 748 035</t>
  </si>
  <si>
    <t>VDLUFA III 7.2.1</t>
  </si>
  <si>
    <t>Polarimetrisch</t>
  </si>
  <si>
    <t>VO (EWG) Nr. 4154/87 (enzymatisch)</t>
  </si>
  <si>
    <t>§ 64 LFGB Nr. L 48.02.07-3</t>
  </si>
  <si>
    <t>§ 64 LFGB Nr. L 48.02.07-3, modifiziert</t>
  </si>
  <si>
    <t>Schweizerisches Lebensmittelbuch Kapitel 22A / 11, 5. Auflage (enzymatisch)</t>
  </si>
  <si>
    <t>HPLC-RI-Detektion nach saurer und enzymatischer Hydrolyse</t>
  </si>
  <si>
    <t>AOAC 996.11</t>
  </si>
  <si>
    <t>HPLC-RI-Detektion nach enzymatischer Hydrolyse mit thermostabil alpha-Amylase und Amyloglucosidase</t>
  </si>
  <si>
    <t>Polarimetrische Bestimmung des Stärkegehaltes aus Matissek, Schnepel, Steiner S. 157 ff.</t>
  </si>
  <si>
    <t>Enzymatische Hydrolyse mit anschließender Ionenchromatographie mit amperometrischer Detektion</t>
  </si>
  <si>
    <t>Salzsäureaufschluss, enzymatische Glucose Bestimmung, Umrechnung auf Stärke vgl. L 07.00-33</t>
  </si>
  <si>
    <t>§ 64 LFGB Nr. L 07.00-21</t>
  </si>
  <si>
    <t>§ 64 LFGB Nr. L 07.00-21, modifiziert</t>
  </si>
  <si>
    <t>§ 64 LFGB Nr. L 07.00-25</t>
  </si>
  <si>
    <t>§ 64 LFGB Nr. L 07.00-25, modifiziert</t>
  </si>
  <si>
    <t>Enzymatisch nach Megazyme</t>
  </si>
  <si>
    <t>VO (EG) Nr. 118/2010</t>
  </si>
  <si>
    <t>VO (EG) Nr. 900/2008</t>
  </si>
  <si>
    <t>Verfahren / Literatur</t>
  </si>
  <si>
    <t>Aufschlussprinzip</t>
  </si>
  <si>
    <t>verwendete Säure(n)</t>
  </si>
  <si>
    <t>keine weiteren</t>
  </si>
  <si>
    <t>bitte eingeben</t>
  </si>
  <si>
    <t>Weitere Zucker</t>
  </si>
  <si>
    <t>Luff-Schoorl (Summe der reduzierenden Zucker)</t>
  </si>
  <si>
    <t>Summe aus Stärke + Zucker + Dextrin</t>
  </si>
  <si>
    <t>Luff-Schoorl nach HCl-Aufschluss</t>
  </si>
  <si>
    <t>Bestimmung der Zucker vor und nach enzymatischem Abbau</t>
  </si>
  <si>
    <t>§ 64 LFGB Nrn L 06.00-4 und L 06.00-9</t>
  </si>
  <si>
    <t>Ionensensitive Bestimmung</t>
  </si>
  <si>
    <t>Kochsalz</t>
  </si>
  <si>
    <t>Kochsalz (über Chlorid)</t>
  </si>
  <si>
    <t>SLMB Methode Nr. 322.1</t>
  </si>
  <si>
    <t>Nach Vollhard</t>
  </si>
  <si>
    <t>Nach Mohr</t>
  </si>
  <si>
    <t>Potentiometrisch (auch aus der Asche) durch Titration mit Silbernitrat</t>
  </si>
  <si>
    <t>§ 64 LFGB Nr. L 07.00-5/2: 2010-01 (nach Volhard), modifiziert</t>
  </si>
  <si>
    <t>§ 64 LFGB Nr. L 07.00-5/2: 2010-01 (nach Volhard)</t>
  </si>
  <si>
    <t>§ 64 LFGB Nr. L 07.00-5/1: 2010-01 (potentiometrisch), modifiziert</t>
  </si>
  <si>
    <t>§ 64 LFGB Nr. L 07.00-5/1: 2010-01 (potentiometrisch)</t>
  </si>
  <si>
    <t>Parameter 11</t>
  </si>
  <si>
    <t>SLMB 1612.2 (GC)</t>
  </si>
  <si>
    <t xml:space="preserve">ANKOM Filterbag-Extraktion nach Hydrolyse </t>
  </si>
  <si>
    <t>§ 64 LFGB Nr. L 00.00-144, auch modifiziert</t>
  </si>
  <si>
    <t>VDLUFA III,10.8.2</t>
  </si>
  <si>
    <t>Atomemissionsspektrometrie (AES)</t>
  </si>
  <si>
    <t>Kohlenhydrate (gesamt)</t>
  </si>
  <si>
    <t>Zucker (Summe)</t>
  </si>
  <si>
    <t>Fett (einfach ungesättigte Fettsäuren)</t>
  </si>
  <si>
    <t>Fett (mehrfach ungesättigte Fettsäuren)</t>
  </si>
  <si>
    <t>Fisch, Nährwertparameter</t>
  </si>
  <si>
    <t>02</t>
  </si>
  <si>
    <t>Parameter 12</t>
  </si>
  <si>
    <t>Berechnet aus der Fettsäureverteilung und dem bestimmten Fettgehalt</t>
  </si>
  <si>
    <t>gesättigt</t>
  </si>
  <si>
    <t>einfach</t>
  </si>
  <si>
    <t>mehrfach</t>
  </si>
  <si>
    <t>§ 64 LFGB Nr. L 13.05-3</t>
  </si>
  <si>
    <t>§ 64 LFGB Nr. L 13.05-3, modifiziert</t>
  </si>
  <si>
    <t>Soxhlet (auch aus der Trockenmasse)</t>
  </si>
  <si>
    <t>ISO 1444: 1996</t>
  </si>
  <si>
    <t>NIR</t>
  </si>
  <si>
    <t>SLMB 22/5.1 (458.1), Soxhlet</t>
  </si>
  <si>
    <t>Gefriertrocknung</t>
  </si>
  <si>
    <t>Mikrowellentrocknung</t>
  </si>
  <si>
    <t>Vakuumtrocknung</t>
  </si>
  <si>
    <t>IR-Trocknung</t>
  </si>
  <si>
    <t>DGF C VI 10a, 11d mod. , GC/FID</t>
  </si>
  <si>
    <t>§ 64 LFGB Nr. 13.00-26, 2008-06; TG-Faktor 0,945 berücksichtigt</t>
  </si>
  <si>
    <t>Mikrowellenveraschung</t>
  </si>
  <si>
    <t xml:space="preserve">Derivatisierung mit Trimethylsulfoniumhydroxid (TMSH) nach DGF-C VI 11 und Berechnung der Gewichtsprozentverteilung nach DGF C-VI 10a </t>
  </si>
  <si>
    <t>DGF C-VI 10a (00)</t>
  </si>
  <si>
    <t>Ionensensitive Elektrode</t>
  </si>
  <si>
    <t>DGF C-VI 10a (00), 11d (98), 11e (98)</t>
  </si>
  <si>
    <t>DGF c-VI 11 e</t>
  </si>
  <si>
    <t>ISO 963:1998, auch modifiziert</t>
  </si>
  <si>
    <t>ISO 2918, auch modifiziert</t>
  </si>
  <si>
    <t>Gravimetrisch nach Mikrowellenextraktion</t>
  </si>
  <si>
    <t>§ 64 LFGB Nr. 13.00-16ff</t>
  </si>
  <si>
    <t>AOAC 985.29 (auch modifiziert)</t>
  </si>
  <si>
    <t>Saccharose, wasserfrei</t>
  </si>
  <si>
    <t>Glucose, wasserfrei</t>
  </si>
  <si>
    <t>Fructose, wasserfrei</t>
  </si>
  <si>
    <t>Maltose, wasserfrei</t>
  </si>
  <si>
    <t>Lactose, wasserfrei</t>
  </si>
  <si>
    <r>
      <t>3</t>
    </r>
    <r>
      <rPr>
        <vertAlign val="superscript"/>
        <sz val="13"/>
        <rFont val="Times New Roman"/>
        <family val="1"/>
      </rPr>
      <t>(*)</t>
    </r>
  </si>
  <si>
    <r>
      <t>4</t>
    </r>
    <r>
      <rPr>
        <vertAlign val="superscript"/>
        <sz val="13"/>
        <rFont val="Times New Roman"/>
        <family val="1"/>
      </rPr>
      <t>(*)</t>
    </r>
  </si>
  <si>
    <r>
      <t>3</t>
    </r>
    <r>
      <rPr>
        <vertAlign val="superscript"/>
        <sz val="11"/>
        <rFont val="Times New Roman"/>
        <family val="1"/>
      </rPr>
      <t>(*)</t>
    </r>
    <r>
      <rPr>
        <sz val="11"/>
        <rFont val="Times New Roman"/>
        <family val="1"/>
      </rPr>
      <t>, 4</t>
    </r>
    <r>
      <rPr>
        <vertAlign val="superscript"/>
        <sz val="11"/>
        <rFont val="Times New Roman"/>
        <family val="1"/>
      </rPr>
      <t>(*)</t>
    </r>
    <r>
      <rPr>
        <sz val="11"/>
        <rFont val="Times New Roman"/>
        <family val="1"/>
      </rPr>
      <t xml:space="preserve"> siehe Zeile 8</t>
    </r>
  </si>
  <si>
    <t>Enzymatisch nach r-biopharm / Roche Nr. 10 716 260 035 (Saccharose, Glucose, Fructose)</t>
  </si>
  <si>
    <t>Enzymatisch nach r-biopharm / Roche Best.Nr. 11 113 950 035 (Maltose, Saccharose, Glucose)</t>
  </si>
  <si>
    <t>HPLC- oder IC-Verfahren mit RI-Detektion</t>
  </si>
  <si>
    <t>HPLC- oder IC-Verfahren mit sonstiger Detektion</t>
  </si>
  <si>
    <t>Enzymatisch nach Thermo Fisher Scientific Gallery</t>
  </si>
  <si>
    <t>Enzymatisch nach § 64 LFGB Nr. L 07.00-22 (auch kombiniert mit § 64 LFGB Nr. L 07.00-17)</t>
  </si>
  <si>
    <t>§ 64 LFGB Nr. L 40.00-7</t>
  </si>
  <si>
    <t>§ 64 LFGB Nr. L 40.00-7, modifiziert</t>
  </si>
  <si>
    <t>§ 64 LFGB Nr. L 07.00-24 (auch modifiziert)</t>
  </si>
  <si>
    <t>Ionenchromatographie - Inline Dialyse</t>
  </si>
  <si>
    <t>§ 64 LFGB Nr. L07.00-22/1983-05 (auch kombiniert mit § 64 LFGB Nr. L07.00-25/1983-05)</t>
  </si>
  <si>
    <t>MIT Diagnostic MIT 558-240</t>
  </si>
  <si>
    <t>§ 64 LFGB Nr. L 02.00-12 (auch modifiziert)</t>
  </si>
  <si>
    <t>Enzymatisch nach r-biopharm / roche 10 176 303 035 (Lac/Galac)</t>
  </si>
  <si>
    <t>Enzymatisch nach r-biopharm 10 986 119 035</t>
  </si>
  <si>
    <t>Enzymatisch nach SCIL 200 086</t>
  </si>
  <si>
    <t>HPLC (diverse Detektoren)</t>
  </si>
  <si>
    <t>Polarimetrisch nach Thieler: ZLUF 80 440-449 (1940)</t>
  </si>
  <si>
    <t>Ionenchromatographie nach Carrez-Klärung</t>
  </si>
  <si>
    <t>HPLC auf Kationenaustauscher mit Bleibelegung (analog  64 LFGB Nr. L 00.00-72: Bestimmung der Zuckeralkohole)</t>
  </si>
  <si>
    <t>Hochleistungs-Anionen-Austausch Chromatographie mit gepulster amperometrischer Detektion</t>
  </si>
  <si>
    <t>Ionenchromatographie (diverse Detektoren)</t>
  </si>
  <si>
    <t>EnzymeFast Lactose, Firma ifp Institut für Produktqualität</t>
  </si>
  <si>
    <t>Aufarbeitung nach L 07.00-17, enzymatisch nach Roche/r-biopharm 10 176 303 035</t>
  </si>
  <si>
    <t>Enzymatisch nach r-biopharm Enzytec E1213</t>
  </si>
  <si>
    <t>Enzymatisch nach Thermo Fisher Gallery</t>
  </si>
  <si>
    <t>Megazyme K-LACAR</t>
  </si>
  <si>
    <t>Enzymatisch nach r-biopharm / Roche Nr. E8110 (Liquid Lactose)</t>
  </si>
  <si>
    <t>Parameter 13</t>
  </si>
  <si>
    <t>Parameter 14</t>
  </si>
  <si>
    <t>Parameter 15</t>
  </si>
  <si>
    <t>Parameter 16</t>
  </si>
  <si>
    <t>Parameter 17</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</si>
  <si>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</si>
  <si>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</si>
  <si>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</si>
  <si>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</si>
  <si>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</si>
  <si>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</si>
  <si>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</si>
  <si>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</si>
  <si>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</si>
  <si>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</si>
  <si>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</si>
  <si>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</si>
  <si>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DGF C-VI 10a (00), DGF C-VI 11d (19)</t>
  </si>
  <si>
    <t>ISO 12966, auch modifiziert, GC/FID</t>
  </si>
  <si>
    <t>DGF C-VI 10a/11a:2000</t>
  </si>
  <si>
    <r>
      <t xml:space="preserve">g/100 g </t>
    </r>
    <r>
      <rPr>
        <sz val="12"/>
        <color rgb="FFFF0000"/>
        <rFont val="Times New Roman"/>
        <family val="1"/>
      </rPr>
      <t>Fett</t>
    </r>
  </si>
  <si>
    <t>100- Eiweiß-Fett-Wasser-Asche</t>
  </si>
  <si>
    <t>Es wird empfohlen, eine zweite eMail-Adresse in Form eines Funktionspostfaches anzugeben. Dadurch wird sichergestellt, dass die Auswertung auch zugestellt werden kann. Geben Sie hierzu die zweite Adresse getrennt durch ein Semikolon mit nachfolgendem Leerzeichen ein.</t>
  </si>
  <si>
    <t>?</t>
  </si>
  <si>
    <t>DIN 10758 : 1997-05 (auch modifiziert)</t>
  </si>
  <si>
    <t>V.1</t>
  </si>
  <si>
    <t>§ 64 LFGB Nr. L 13.00-26, auch modifiziert</t>
  </si>
  <si>
    <t>§ 64 LFGB Nr. L  13.00-27/2: 2019-07, auch modifiziert</t>
  </si>
  <si>
    <t>Anlehnung an DFG-Einheitsmethode C-VI 10a (00)</t>
  </si>
  <si>
    <t>GC-FID</t>
  </si>
  <si>
    <t>SLMB Methode 501.2, gaschromatographisch, auch modifiziert</t>
  </si>
  <si>
    <t>Enzymatisch nach Enyztec Liquid D-Glucose/D-Fructose E8160</t>
  </si>
  <si>
    <t>Enzymatisch nach Megazyme K-SUFRG</t>
  </si>
  <si>
    <t>Enzymatisch nach EnzymeFast</t>
  </si>
  <si>
    <t>Enzymatisch nach r-biopharm/roche 111 139 500 35</t>
  </si>
  <si>
    <t>L 07.00-23 modifiziert (Erweiterung des Anwendungsbereiches)</t>
  </si>
  <si>
    <t>ohne Veraschung, potentiometrisch durch Titration mit Silbernitrat</t>
  </si>
  <si>
    <t>DIN EN ISO 15621, auch modifiziert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</si>
  <si>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</si>
  <si>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</si>
  <si>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</si>
  <si>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</si>
  <si>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</si>
  <si>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</si>
  <si>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</si>
  <si>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</si>
  <si>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t>Kontaktname</t>
  </si>
  <si>
    <t>Mailadresse</t>
  </si>
  <si>
    <t>Zertifikat geeignet</t>
  </si>
  <si>
    <t>§ 64 LFGB Nr. L 01.00-20</t>
  </si>
  <si>
    <t>§ 64 LFGB Nr. L 01.00-20, modifiziert</t>
  </si>
  <si>
    <t>§ 64 LFGB Nr. L 20.01/02-5</t>
  </si>
  <si>
    <t>§ 64 LFGB Nr. L 20.01/02-5, modifiziert</t>
  </si>
  <si>
    <t>Schweizerisches Lebensmittelbuch Kapitel 11/5.7</t>
  </si>
  <si>
    <t>Bestimmung aus der Trockenmasse, ohne Säureaufschluss, Extraktion mit Soxtherm</t>
  </si>
  <si>
    <t>Butyrometer-Methode</t>
  </si>
  <si>
    <t>Mikromethode nach E. Schulte DLR 3/21 S. 85-89</t>
  </si>
  <si>
    <t>Fosslet</t>
  </si>
  <si>
    <t>Extraktion der Trockenmasse nach Grossfeld</t>
  </si>
  <si>
    <t>Butyrometer Methode</t>
  </si>
  <si>
    <t>Extraktion mit Dichlormethan nach Gefriertrocknung</t>
  </si>
  <si>
    <t>Soxtherm nach Säureaufschluss</t>
  </si>
  <si>
    <t>nach Smedes (Analyst 124 (1999) 1711-1718 modifiziert nach Karl )</t>
  </si>
  <si>
    <t>Hausmethode - Internes Verfahren</t>
  </si>
  <si>
    <t>§ 64 LFGB Nr. L 00.00-19/1, auch modifiziert</t>
  </si>
  <si>
    <t>§ 64 LFGB Nr. L 00.00-168, auch modifiziert</t>
  </si>
  <si>
    <t>§ 64 LFGB Nr. L 17.00-17, auch modifiziert</t>
  </si>
  <si>
    <t>§ 64 LFGB Nr. L 07.00-56, auch modifiziert</t>
  </si>
  <si>
    <t>§ 64 LFGB Nr. L 31.00-10 (DIN EN 1134), auch modifiziert</t>
  </si>
  <si>
    <t>DIN EN ISO 15763, auch modifiziert</t>
  </si>
  <si>
    <t>DIN EN ISO 15510, auch modifiziert</t>
  </si>
  <si>
    <t>DIN EN ISO 14911, auch modifiziert</t>
  </si>
  <si>
    <t>DIN EN ISO 11885, auch modifiziert</t>
  </si>
  <si>
    <t>DIN EN ISO 7980 DEV 3a, auch modifiziert</t>
  </si>
  <si>
    <t>DIN EN 15505, auch modifiziert</t>
  </si>
  <si>
    <t>DIN EN 16943, auch modifiziert</t>
  </si>
  <si>
    <t>DIN EN ISO 17294-2, auch modifiziert</t>
  </si>
  <si>
    <t>Petroleumbenzin-Kaltextraktion, Phasentrennung mittels Kältezentrifugation</t>
  </si>
  <si>
    <t>DIN EN ISO 21424</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</si>
  <si>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</si>
  <si>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</si>
  <si>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</si>
  <si>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</si>
  <si>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</si>
  <si>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</si>
  <si>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</si>
  <si>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Alle Gehalte sollen direkt auf die Probe bezogen werden. Gehalte zwischen 0,010 g/100 g und 10,0 g/100 g sollen möglichst mit 3 und Gehalte ab 10,0 g/100 g  möglichst mit 4 gültigen (signifikanten) Ziffern angegeben werden! Gehalte unter 1 g/100 g können auch mit 2 signifikante Ziffern angegeben, falls verfahrensbedingt keine 3. Ziffer möglich ist. Beispiele zur Angabe signifikanter Ziffern sind in "Signifikanz" enthalten.</t>
  </si>
  <si>
    <t>§ 64 LFGB Nr. L 13.00-46:2018-06, auch modifiziert</t>
  </si>
  <si>
    <t>Enzymatisch nach Enzytec™ Liquid Maltose/Saccharose/D-Glucose E8170</t>
  </si>
  <si>
    <t>§ 64 LFGB Nr. L 03.00-11 (2007-12)</t>
  </si>
  <si>
    <t>§ 64 LFGB Nr. L 03.00-11 (2007-12), modifiziert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</si>
</sst>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4"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0"/>
      <name val="Symbol"/>
      <family val="1"/>
      <charset val="2"/>
    </font>
    <font>
      <sz val="11"/>
      <color indexed="9"/>
      <name val="Arial"/>
      <family val="2"/>
    </font>
    <font>
      <b/>
      <sz val="11"/>
      <color indexed="63"/>
      <name val="Arial"/>
      <family val="2"/>
    </font>
    <font>
      <b/>
      <sz val="11"/>
      <color indexed="52"/>
      <name val="Arial"/>
      <family val="2"/>
    </font>
    <font>
      <sz val="11"/>
      <color indexed="62"/>
      <name val="Arial"/>
      <family val="2"/>
    </font>
    <font>
      <b/>
      <sz val="11"/>
      <color indexed="8"/>
      <name val="Arial"/>
      <family val="2"/>
    </font>
    <font>
      <i/>
      <sz val="11"/>
      <color indexed="23"/>
      <name val="Arial"/>
      <family val="2"/>
    </font>
    <font>
      <sz val="11"/>
      <color indexed="17"/>
      <name val="Arial"/>
      <family val="2"/>
    </font>
    <font>
      <sz val="11"/>
      <color indexed="60"/>
      <name val="Arial"/>
      <family val="2"/>
    </font>
    <font>
      <sz val="11"/>
      <color indexed="20"/>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sz val="11"/>
      <color indexed="52"/>
      <name val="Arial"/>
      <family val="2"/>
    </font>
    <font>
      <sz val="11"/>
      <color indexed="10"/>
      <name val="Arial"/>
      <family val="2"/>
    </font>
    <font>
      <b/>
      <sz val="11"/>
      <color indexed="9"/>
      <name val="Arial"/>
      <family val="2"/>
    </font>
    <font>
      <vertAlign val="subscript"/>
      <sz val="11"/>
      <name val="Times New Roman"/>
      <family val="1"/>
    </font>
    <font>
      <i/>
      <sz val="13"/>
      <name val="Times New Roman"/>
      <family val="1"/>
    </font>
    <font>
      <sz val="11"/>
      <color theme="0"/>
      <name val="Times New Roman"/>
      <family val="1"/>
    </font>
    <font>
      <sz val="11"/>
      <color rgb="FFCCFFCC"/>
      <name val="Times New Roman"/>
      <family val="1"/>
    </font>
    <font>
      <vertAlign val="superscript"/>
      <sz val="13"/>
      <name val="Times New Roman"/>
      <family val="1"/>
    </font>
    <font>
      <vertAlign val="superscript"/>
      <sz val="11"/>
      <name val="Times New Roman"/>
      <family val="1"/>
    </font>
    <font>
      <sz val="11"/>
      <color indexed="8"/>
      <name val="Calibri"/>
      <family val="2"/>
    </font>
    <font>
      <sz val="11"/>
      <color indexed="9"/>
      <name val="Calibri"/>
      <family val="2"/>
    </font>
    <font>
      <sz val="12"/>
      <color rgb="FFFF0000"/>
      <name val="Times New Roman"/>
      <family val="1"/>
    </font>
    <font>
      <b/>
      <sz val="11"/>
      <color rgb="FFFF0000"/>
      <name val="Times New Roman"/>
      <family val="1"/>
    </font>
    <font>
      <i/>
      <sz val="11"/>
      <color theme="0" tint="-0.499984740745262"/>
      <name val="Times New Roman"/>
      <family val="1"/>
    </font>
  </fonts>
  <fills count="30">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rgb="FFCCFFCC"/>
        <bgColor indexed="64"/>
      </patternFill>
    </fill>
    <fill>
      <patternFill patternType="solid">
        <fgColor indexed="9"/>
      </patternFill>
    </fill>
    <fill>
      <patternFill patternType="solid">
        <fgColor indexed="27"/>
      </patternFill>
    </fill>
    <fill>
      <patternFill patternType="solid">
        <fgColor indexed="29"/>
      </patternFill>
    </fill>
    <fill>
      <patternFill patternType="solid">
        <fgColor indexed="44"/>
      </patternFill>
    </fill>
    <fill>
      <patternFill patternType="solid">
        <fgColor theme="4" tint="0.79998168889431442"/>
        <bgColor indexed="64"/>
      </patternFill>
    </fill>
    <fill>
      <patternFill patternType="solid">
        <fgColor theme="0"/>
        <bgColor indexed="64"/>
      </patternFill>
    </fill>
    <fill>
      <patternFill patternType="solid">
        <fgColor theme="0"/>
        <bgColor theme="0"/>
      </patternFill>
    </fill>
    <fill>
      <patternFill patternType="solid">
        <fgColor theme="6" tint="0.79998168889431442"/>
        <bgColor indexed="64"/>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bottom style="thin">
        <color indexed="64"/>
      </bottom>
      <diagonal/>
    </border>
    <border>
      <left/>
      <right/>
      <top style="thick">
        <color indexed="17"/>
      </top>
      <bottom/>
      <diagonal/>
    </border>
  </borders>
  <cellStyleXfs count="49">
    <xf numFmtId="0" fontId="0" fillId="0" borderId="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10" borderId="0" applyNumberFormat="0" applyBorder="0" applyAlignment="0" applyProtection="0"/>
    <xf numFmtId="0" fontId="28" fillId="11" borderId="1" applyNumberFormat="0" applyAlignment="0" applyProtection="0"/>
    <xf numFmtId="0" fontId="29" fillId="11" borderId="2" applyNumberFormat="0" applyAlignment="0" applyProtection="0"/>
    <xf numFmtId="0" fontId="30" fillId="4" borderId="2" applyNumberFormat="0" applyAlignment="0" applyProtection="0"/>
    <xf numFmtId="0" fontId="31" fillId="0" borderId="3" applyNumberFormat="0" applyFill="0" applyAlignment="0" applyProtection="0"/>
    <xf numFmtId="0" fontId="32" fillId="0" borderId="0" applyNumberFormat="0" applyFill="0" applyBorder="0" applyAlignment="0" applyProtection="0"/>
    <xf numFmtId="0" fontId="33" fillId="3" borderId="0" applyNumberFormat="0" applyBorder="0" applyAlignment="0" applyProtection="0"/>
    <xf numFmtId="0" fontId="1" fillId="0" borderId="0" applyNumberFormat="0" applyFill="0" applyBorder="0" applyAlignment="0" applyProtection="0">
      <alignment vertical="top"/>
      <protection locked="0"/>
    </xf>
    <xf numFmtId="0" fontId="34" fillId="12" borderId="0" applyNumberFormat="0" applyBorder="0" applyAlignment="0" applyProtection="0"/>
    <xf numFmtId="0" fontId="5" fillId="13" borderId="4" applyNumberFormat="0" applyFont="0" applyAlignment="0" applyProtection="0"/>
    <xf numFmtId="0" fontId="35" fillId="2" borderId="0" applyNumberFormat="0" applyBorder="0" applyAlignment="0" applyProtection="0"/>
    <xf numFmtId="0" fontId="5" fillId="0" borderId="0"/>
    <xf numFmtId="0" fontId="36" fillId="0" borderId="0" applyNumberFormat="0" applyFill="0" applyBorder="0" applyAlignment="0" applyProtection="0"/>
    <xf numFmtId="0" fontId="37" fillId="0" borderId="5" applyNumberFormat="0" applyFill="0" applyAlignment="0" applyProtection="0"/>
    <xf numFmtId="0" fontId="38" fillId="0" borderId="6" applyNumberFormat="0" applyFill="0" applyAlignment="0" applyProtection="0"/>
    <xf numFmtId="0" fontId="39" fillId="0" borderId="7" applyNumberFormat="0" applyFill="0" applyAlignment="0" applyProtection="0"/>
    <xf numFmtId="0" fontId="39" fillId="0" borderId="0" applyNumberFormat="0" applyFill="0" applyBorder="0" applyAlignment="0" applyProtection="0"/>
    <xf numFmtId="0" fontId="40" fillId="0" borderId="8" applyNumberFormat="0" applyFill="0" applyAlignment="0" applyProtection="0"/>
    <xf numFmtId="0" fontId="41" fillId="0" borderId="0" applyNumberFormat="0" applyFill="0" applyBorder="0" applyAlignment="0" applyProtection="0"/>
    <xf numFmtId="0" fontId="42" fillId="14" borderId="9" applyNumberFormat="0" applyAlignment="0" applyProtection="0"/>
    <xf numFmtId="0" fontId="49" fillId="22" borderId="0" applyNumberFormat="0" applyBorder="0" applyAlignment="0" applyProtection="0"/>
    <xf numFmtId="0" fontId="49" fillId="4" borderId="0" applyNumberFormat="0" applyBorder="0" applyAlignment="0" applyProtection="0"/>
    <xf numFmtId="0" fontId="49" fillId="13"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4" borderId="0" applyNumberFormat="0" applyBorder="0" applyAlignment="0" applyProtection="0"/>
    <xf numFmtId="0" fontId="49" fillId="11" borderId="0" applyNumberFormat="0" applyBorder="0" applyAlignment="0" applyProtection="0"/>
    <xf numFmtId="0" fontId="49" fillId="24" borderId="0" applyNumberFormat="0" applyBorder="0" applyAlignment="0" applyProtection="0"/>
    <xf numFmtId="0" fontId="49" fillId="12" borderId="0" applyNumberFormat="0" applyBorder="0" applyAlignment="0" applyProtection="0"/>
    <xf numFmtId="0" fontId="49" fillId="11"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50" fillId="6" borderId="0" applyNumberFormat="0" applyBorder="0" applyAlignment="0" applyProtection="0"/>
    <xf numFmtId="0" fontId="50" fillId="24" borderId="0" applyNumberFormat="0" applyBorder="0" applyAlignment="0" applyProtection="0"/>
    <xf numFmtId="0" fontId="50" fillId="12" borderId="0" applyNumberFormat="0" applyBorder="0" applyAlignment="0" applyProtection="0"/>
    <xf numFmtId="0" fontId="50" fillId="11" borderId="0" applyNumberFormat="0" applyBorder="0" applyAlignment="0" applyProtection="0"/>
    <xf numFmtId="0" fontId="50" fillId="6" borderId="0" applyNumberFormat="0" applyBorder="0" applyAlignment="0" applyProtection="0"/>
    <xf numFmtId="0" fontId="50" fillId="4" borderId="0" applyNumberFormat="0" applyBorder="0" applyAlignment="0" applyProtection="0"/>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90">
    <xf numFmtId="0" fontId="0" fillId="0" borderId="0" xfId="0"/>
    <xf numFmtId="0" fontId="4" fillId="0" borderId="0" xfId="0" applyFont="1"/>
    <xf numFmtId="0" fontId="0" fillId="15" borderId="0" xfId="0" applyFill="1"/>
    <xf numFmtId="0" fontId="0" fillId="15" borderId="0" xfId="0" applyFill="1" applyAlignment="1">
      <alignment horizontal="center"/>
    </xf>
    <xf numFmtId="0" fontId="4" fillId="16" borderId="10"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1" fillId="17" borderId="0" xfId="0" applyFont="1" applyFill="1" applyAlignment="1" applyProtection="1">
      <alignment vertical="center"/>
      <protection hidden="1"/>
    </xf>
    <xf numFmtId="0" fontId="17" fillId="0" borderId="0" xfId="0" applyFont="1" applyProtection="1">
      <protection hidden="1"/>
    </xf>
    <xf numFmtId="0" fontId="16" fillId="0" borderId="0" xfId="0" applyFont="1" applyAlignment="1" applyProtection="1">
      <alignment horizontal="left" wrapText="1"/>
      <protection hidden="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lignment wrapText="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18" fillId="0" borderId="0" xfId="0" applyFont="1" applyAlignment="1" applyProtection="1">
      <alignment horizontal="center"/>
      <protection hidden="1"/>
    </xf>
    <xf numFmtId="0" fontId="20" fillId="0" borderId="0" xfId="0" applyFont="1" applyProtection="1">
      <protection hidden="1"/>
    </xf>
    <xf numFmtId="0" fontId="18" fillId="17" borderId="0" xfId="0" applyFont="1" applyFill="1" applyAlignment="1" applyProtection="1">
      <alignment vertical="center" wrapText="1"/>
      <protection hidden="1"/>
    </xf>
    <xf numFmtId="0" fontId="16" fillId="0" borderId="0" xfId="0" applyFont="1" applyAlignment="1">
      <alignment horizontal="left" wrapText="1"/>
    </xf>
    <xf numFmtId="0" fontId="18" fillId="0" borderId="0" xfId="0" applyFont="1" applyAlignment="1" applyProtection="1">
      <alignment horizontal="center" vertical="center"/>
      <protection hidden="1"/>
    </xf>
    <xf numFmtId="14" fontId="0" fillId="15" borderId="0" xfId="0" applyNumberFormat="1" applyFill="1" applyAlignment="1">
      <alignment horizontal="center"/>
    </xf>
    <xf numFmtId="2" fontId="21" fillId="16" borderId="10" xfId="0" applyNumberFormat="1" applyFont="1" applyFill="1" applyBorder="1" applyAlignment="1">
      <alignment horizontal="center" vertical="top" wrapText="1"/>
    </xf>
    <xf numFmtId="0" fontId="22" fillId="0" borderId="0" xfId="0" applyFont="1"/>
    <xf numFmtId="0" fontId="5" fillId="17" borderId="10"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49" fontId="0" fillId="15" borderId="0" xfId="0" applyNumberFormat="1" applyFill="1" applyAlignment="1" applyProtection="1">
      <alignment vertical="center"/>
      <protection locked="0"/>
    </xf>
    <xf numFmtId="0" fontId="11" fillId="0" borderId="0" xfId="0" applyFont="1" applyAlignment="1">
      <alignment vertical="center"/>
    </xf>
    <xf numFmtId="0" fontId="16" fillId="16" borderId="0" xfId="0" applyFont="1" applyFill="1" applyProtection="1">
      <protection hidden="1"/>
    </xf>
    <xf numFmtId="0" fontId="21" fillId="0" borderId="0" xfId="0" applyFont="1" applyAlignment="1" applyProtection="1">
      <alignment vertical="center"/>
      <protection hidden="1"/>
    </xf>
    <xf numFmtId="0" fontId="16" fillId="0" borderId="0" xfId="0" applyFont="1" applyAlignment="1" applyProtection="1">
      <alignment horizontal="left"/>
      <protection hidden="1"/>
    </xf>
    <xf numFmtId="0" fontId="7" fillId="17" borderId="0" xfId="0" applyFont="1" applyFill="1" applyProtection="1">
      <protection hidden="1"/>
    </xf>
    <xf numFmtId="0" fontId="5" fillId="0" borderId="0" xfId="0" applyFont="1"/>
    <xf numFmtId="0" fontId="16" fillId="0" borderId="11" xfId="0" applyFont="1" applyBorder="1" applyAlignment="1">
      <alignment horizontal="justify" vertical="top" wrapText="1"/>
    </xf>
    <xf numFmtId="0" fontId="16" fillId="0" borderId="11" xfId="0" applyFont="1" applyBorder="1" applyAlignment="1">
      <alignment wrapText="1"/>
    </xf>
    <xf numFmtId="0" fontId="16" fillId="0" borderId="0" xfId="0" applyFont="1" applyAlignment="1">
      <alignment horizontal="justify" vertical="top" wrapText="1"/>
    </xf>
    <xf numFmtId="0" fontId="7" fillId="0" borderId="0" xfId="0" applyFont="1" applyAlignment="1">
      <alignment vertical="center" wrapText="1"/>
    </xf>
    <xf numFmtId="0" fontId="16" fillId="0" borderId="0" xfId="0" applyFont="1"/>
    <xf numFmtId="0" fontId="16" fillId="0" borderId="0" xfId="0" applyFont="1" applyProtection="1">
      <protection locked="0"/>
    </xf>
    <xf numFmtId="0" fontId="16" fillId="0" borderId="12" xfId="0" applyFont="1" applyBorder="1" applyAlignment="1">
      <alignment horizontal="justify" vertical="top" wrapText="1"/>
    </xf>
    <xf numFmtId="0" fontId="4" fillId="0" borderId="0" xfId="0" applyFont="1" applyAlignment="1">
      <alignment vertical="center" wrapText="1"/>
    </xf>
    <xf numFmtId="0" fontId="19" fillId="0" borderId="0" xfId="0" applyFont="1" applyAlignment="1" applyProtection="1">
      <alignment horizontal="center" vertical="center"/>
      <protection hidden="1"/>
    </xf>
    <xf numFmtId="0" fontId="5" fillId="0" borderId="0" xfId="0" applyFont="1" applyAlignment="1" applyProtection="1">
      <alignment horizontal="justify" vertical="top" wrapText="1"/>
      <protection hidden="1"/>
    </xf>
    <xf numFmtId="0" fontId="4"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Protection="1">
      <protection hidden="1"/>
    </xf>
    <xf numFmtId="0" fontId="5" fillId="0" borderId="0" xfId="0" applyFont="1" applyAlignment="1" applyProtection="1">
      <alignment wrapText="1"/>
      <protection hidden="1"/>
    </xf>
    <xf numFmtId="0" fontId="4" fillId="0" borderId="0" xfId="0" applyFont="1" applyAlignment="1" applyProtection="1">
      <alignment horizontal="justify" vertical="top" wrapText="1"/>
      <protection hidden="1"/>
    </xf>
    <xf numFmtId="0" fontId="18" fillId="18" borderId="0" xfId="0" applyFont="1" applyFill="1" applyAlignment="1" applyProtection="1">
      <alignment horizontal="center" vertical="center"/>
      <protection hidden="1"/>
    </xf>
    <xf numFmtId="0" fontId="16" fillId="0" borderId="0" xfId="0" applyFont="1" applyAlignment="1" applyProtection="1">
      <alignment horizontal="left"/>
      <protection locked="0"/>
    </xf>
    <xf numFmtId="0" fontId="16" fillId="0" borderId="12" xfId="0" applyFont="1" applyBorder="1" applyAlignment="1">
      <alignment horizontal="left" vertical="top" wrapText="1"/>
    </xf>
    <xf numFmtId="0" fontId="0" fillId="16" borderId="0" xfId="0" applyFill="1"/>
    <xf numFmtId="0" fontId="0" fillId="17" borderId="0" xfId="0" applyFill="1" applyAlignment="1" applyProtection="1">
      <alignment horizontal="left"/>
      <protection hidden="1"/>
    </xf>
    <xf numFmtId="0" fontId="5" fillId="0" borderId="13" xfId="0" applyFont="1" applyBorder="1" applyAlignment="1">
      <alignment vertical="top" wrapText="1"/>
    </xf>
    <xf numFmtId="0" fontId="5" fillId="0" borderId="0" xfId="0" applyFont="1" applyAlignment="1">
      <alignment horizontal="center"/>
    </xf>
    <xf numFmtId="0" fontId="0" fillId="0" borderId="0" xfId="0" applyProtection="1">
      <protection locked="0" hidden="1"/>
    </xf>
    <xf numFmtId="0" fontId="0" fillId="0" borderId="0" xfId="0" applyAlignment="1" applyProtection="1">
      <alignment horizontal="center"/>
      <protection locked="0" hidden="1"/>
    </xf>
    <xf numFmtId="0" fontId="0" fillId="0" borderId="0" xfId="0" applyAlignment="1">
      <alignment horizontal="center"/>
    </xf>
    <xf numFmtId="0" fontId="5" fillId="0" borderId="0" xfId="17"/>
    <xf numFmtId="0" fontId="44" fillId="17" borderId="0" xfId="0" applyFont="1" applyFill="1" applyAlignment="1" applyProtection="1">
      <alignment horizontal="right" vertical="center" wrapText="1"/>
      <protection hidden="1"/>
    </xf>
    <xf numFmtId="0" fontId="4" fillId="0" borderId="0" xfId="0" applyFont="1" applyProtection="1">
      <protection locked="0" hidden="1"/>
    </xf>
    <xf numFmtId="0" fontId="4" fillId="0" borderId="12" xfId="0" applyFont="1" applyBorder="1" applyAlignment="1" applyProtection="1">
      <alignment horizontal="justify" vertical="top" wrapText="1"/>
      <protection hidden="1"/>
    </xf>
    <xf numFmtId="0" fontId="5" fillId="0" borderId="0" xfId="0" applyFont="1" applyAlignment="1">
      <alignment horizontal="justify" vertical="top" wrapText="1"/>
    </xf>
    <xf numFmtId="0" fontId="5" fillId="0" borderId="0" xfId="0" applyFont="1" applyAlignment="1" applyProtection="1">
      <alignment horizontal="left" vertical="top" wrapText="1"/>
      <protection hidden="1"/>
    </xf>
    <xf numFmtId="0" fontId="9" fillId="19" borderId="0" xfId="0" applyFont="1" applyFill="1" applyProtection="1">
      <protection hidden="1"/>
    </xf>
    <xf numFmtId="0" fontId="0" fillId="19" borderId="0" xfId="0" applyFill="1" applyProtection="1">
      <protection hidden="1"/>
    </xf>
    <xf numFmtId="0" fontId="23" fillId="19" borderId="0" xfId="0" applyFont="1" applyFill="1" applyProtection="1">
      <protection hidden="1"/>
    </xf>
    <xf numFmtId="0" fontId="6" fillId="19" borderId="0" xfId="0" applyFont="1" applyFill="1" applyProtection="1">
      <protection hidden="1"/>
    </xf>
    <xf numFmtId="0" fontId="8" fillId="19" borderId="0" xfId="0" applyFont="1" applyFill="1" applyAlignment="1" applyProtection="1">
      <alignment vertical="center" wrapText="1"/>
      <protection hidden="1"/>
    </xf>
    <xf numFmtId="0" fontId="5" fillId="19" borderId="0" xfId="0" applyFont="1" applyFill="1" applyAlignment="1" applyProtection="1">
      <alignment vertical="center"/>
      <protection hidden="1"/>
    </xf>
    <xf numFmtId="0" fontId="1" fillId="19" borderId="0" xfId="13" applyFill="1" applyBorder="1" applyAlignment="1" applyProtection="1">
      <protection hidden="1"/>
    </xf>
    <xf numFmtId="0" fontId="11" fillId="19" borderId="0" xfId="0" applyFont="1" applyFill="1" applyAlignment="1" applyProtection="1">
      <alignment vertical="center"/>
      <protection hidden="1"/>
    </xf>
    <xf numFmtId="0" fontId="4" fillId="0" borderId="0" xfId="0" applyFont="1" applyAlignment="1">
      <alignment horizontal="justify" vertical="top" wrapText="1"/>
    </xf>
    <xf numFmtId="0" fontId="5" fillId="0" borderId="0" xfId="0" applyFont="1" applyAlignment="1">
      <alignment horizontal="left" vertical="top" wrapText="1"/>
    </xf>
    <xf numFmtId="0" fontId="21" fillId="0" borderId="0" xfId="0" applyFont="1" applyProtection="1">
      <protection hidden="1"/>
    </xf>
    <xf numFmtId="0" fontId="0" fillId="19" borderId="0" xfId="0" applyFill="1" applyAlignment="1" applyProtection="1">
      <alignment horizontal="center" vertical="center"/>
      <protection hidden="1"/>
    </xf>
    <xf numFmtId="0" fontId="25" fillId="0" borderId="0" xfId="0" applyFont="1" applyProtection="1">
      <protection hidden="1"/>
    </xf>
    <xf numFmtId="0" fontId="16" fillId="0" borderId="0" xfId="17" applyFont="1" applyAlignment="1" applyProtection="1">
      <alignment horizontal="left"/>
      <protection hidden="1"/>
    </xf>
    <xf numFmtId="0" fontId="16" fillId="0" borderId="0" xfId="17" applyFont="1"/>
    <xf numFmtId="0" fontId="16" fillId="0" borderId="0" xfId="17" applyFont="1" applyAlignment="1">
      <alignment horizontal="left"/>
    </xf>
    <xf numFmtId="0" fontId="16" fillId="0" borderId="0" xfId="17" applyFont="1" applyAlignment="1">
      <alignment horizontal="justify" vertical="top" wrapText="1"/>
    </xf>
    <xf numFmtId="0" fontId="16" fillId="0" borderId="0" xfId="17" applyFont="1" applyAlignment="1">
      <alignment wrapText="1"/>
    </xf>
    <xf numFmtId="0" fontId="16" fillId="0" borderId="0" xfId="17" applyFont="1" applyAlignment="1">
      <alignment horizontal="left" vertical="top" wrapText="1"/>
    </xf>
    <xf numFmtId="0" fontId="16" fillId="0" borderId="0" xfId="17" applyFont="1" applyAlignment="1">
      <alignment horizontal="left" wrapText="1"/>
    </xf>
    <xf numFmtId="0" fontId="16" fillId="0" borderId="11" xfId="17" applyFont="1" applyBorder="1" applyAlignment="1">
      <alignment wrapText="1"/>
    </xf>
    <xf numFmtId="0" fontId="16" fillId="0" borderId="12" xfId="17" applyFont="1" applyBorder="1" applyAlignment="1">
      <alignment horizontal="left" vertical="top" wrapText="1"/>
    </xf>
    <xf numFmtId="0" fontId="16" fillId="0" borderId="12" xfId="17" applyFont="1" applyBorder="1" applyAlignment="1">
      <alignment horizontal="justify" vertical="top" wrapText="1"/>
    </xf>
    <xf numFmtId="0" fontId="16" fillId="0" borderId="0" xfId="17" applyFont="1" applyAlignment="1" applyProtection="1">
      <alignment horizontal="left"/>
      <protection locked="0"/>
    </xf>
    <xf numFmtId="0" fontId="45" fillId="0" borderId="0" xfId="0" applyFont="1" applyProtection="1">
      <protection hidden="1"/>
    </xf>
    <xf numFmtId="0" fontId="45" fillId="0" borderId="0" xfId="0" applyFont="1" applyAlignment="1" applyProtection="1">
      <alignment horizontal="left"/>
      <protection locked="0" hidden="1"/>
    </xf>
    <xf numFmtId="0" fontId="0" fillId="17" borderId="0" xfId="0" applyFill="1" applyAlignment="1" applyProtection="1">
      <alignment horizontal="center"/>
      <protection hidden="1"/>
    </xf>
    <xf numFmtId="0" fontId="0" fillId="17" borderId="0" xfId="0" applyFill="1" applyAlignment="1" applyProtection="1">
      <alignment horizontal="left"/>
      <protection locked="0" hidden="1"/>
    </xf>
    <xf numFmtId="49" fontId="5" fillId="15" borderId="0" xfId="0" applyNumberFormat="1" applyFont="1" applyFill="1" applyAlignment="1">
      <alignment horizontal="center"/>
    </xf>
    <xf numFmtId="0" fontId="5" fillId="0" borderId="0" xfId="0" applyFont="1" applyAlignment="1">
      <alignment horizontal="justify" vertical="top"/>
    </xf>
    <xf numFmtId="0" fontId="18" fillId="17" borderId="0" xfId="0" applyFont="1" applyFill="1" applyAlignment="1" applyProtection="1">
      <alignment wrapText="1"/>
      <protection hidden="1"/>
    </xf>
    <xf numFmtId="0" fontId="18" fillId="17" borderId="0" xfId="0" applyFont="1" applyFill="1" applyAlignment="1" applyProtection="1">
      <alignment vertical="center"/>
      <protection hidden="1"/>
    </xf>
    <xf numFmtId="0" fontId="4" fillId="17" borderId="0" xfId="0" applyFont="1" applyFill="1" applyAlignment="1" applyProtection="1">
      <alignment vertical="center"/>
      <protection hidden="1"/>
    </xf>
    <xf numFmtId="49" fontId="4" fillId="15" borderId="0" xfId="0" applyNumberFormat="1" applyFont="1" applyFill="1" applyProtection="1">
      <protection locked="0"/>
    </xf>
    <xf numFmtId="0" fontId="46" fillId="17" borderId="0" xfId="0" applyFont="1" applyFill="1" applyAlignment="1" applyProtection="1">
      <alignment horizontal="left"/>
      <protection hidden="1"/>
    </xf>
    <xf numFmtId="0" fontId="16" fillId="0" borderId="0" xfId="0" applyFont="1" applyAlignment="1">
      <alignment wrapText="1"/>
    </xf>
    <xf numFmtId="49" fontId="18" fillId="15" borderId="0" xfId="0" applyNumberFormat="1" applyFont="1" applyFill="1" applyAlignment="1" applyProtection="1">
      <alignment vertical="center"/>
      <protection locked="0"/>
    </xf>
    <xf numFmtId="0" fontId="5" fillId="0" borderId="0" xfId="0" applyFont="1" applyAlignment="1" applyProtection="1">
      <alignment horizontal="left" vertical="center"/>
      <protection hidden="1"/>
    </xf>
    <xf numFmtId="0" fontId="4" fillId="0" borderId="0" xfId="0" applyFont="1" applyAlignment="1" applyProtection="1">
      <alignment vertical="center"/>
      <protection hidden="1"/>
    </xf>
    <xf numFmtId="0" fontId="4" fillId="0" borderId="0" xfId="17" applyFont="1" applyProtection="1">
      <protection hidden="1"/>
    </xf>
    <xf numFmtId="0" fontId="4" fillId="0" borderId="0" xfId="17" applyFont="1" applyAlignment="1" applyProtection="1">
      <alignment horizontal="center"/>
      <protection hidden="1"/>
    </xf>
    <xf numFmtId="0" fontId="4" fillId="0" borderId="12" xfId="17" applyFont="1" applyBorder="1" applyAlignment="1" applyProtection="1">
      <alignment horizontal="justify" vertical="top" wrapText="1"/>
      <protection hidden="1"/>
    </xf>
    <xf numFmtId="0" fontId="5" fillId="0" borderId="12" xfId="17" applyBorder="1" applyAlignment="1" applyProtection="1">
      <alignment horizontal="justify" vertical="top" wrapText="1"/>
      <protection hidden="1"/>
    </xf>
    <xf numFmtId="0" fontId="5" fillId="0" borderId="0" xfId="17" applyAlignment="1" applyProtection="1">
      <alignment horizontal="justify" vertical="top" wrapText="1"/>
      <protection hidden="1"/>
    </xf>
    <xf numFmtId="0" fontId="16" fillId="0" borderId="0" xfId="17" applyFont="1" applyAlignment="1" applyProtection="1">
      <alignment wrapText="1"/>
      <protection hidden="1"/>
    </xf>
    <xf numFmtId="0" fontId="5" fillId="0" borderId="0" xfId="17" applyProtection="1">
      <protection hidden="1"/>
    </xf>
    <xf numFmtId="0" fontId="4" fillId="0" borderId="0" xfId="17" applyFont="1" applyProtection="1">
      <protection locked="0" hidden="1"/>
    </xf>
    <xf numFmtId="0" fontId="4" fillId="0" borderId="15" xfId="17" applyFont="1" applyBorder="1" applyAlignment="1" applyProtection="1">
      <alignment horizontal="justify" vertical="top" wrapText="1"/>
      <protection hidden="1"/>
    </xf>
    <xf numFmtId="0" fontId="4" fillId="0" borderId="0" xfId="17" applyFont="1" applyAlignment="1" applyProtection="1">
      <alignment horizontal="left" wrapText="1"/>
      <protection hidden="1"/>
    </xf>
    <xf numFmtId="0" fontId="4" fillId="0" borderId="0" xfId="17" applyFont="1" applyAlignment="1" applyProtection="1">
      <alignment horizontal="left" vertical="top" wrapText="1"/>
      <protection hidden="1"/>
    </xf>
    <xf numFmtId="0" fontId="23" fillId="0" borderId="0" xfId="0" applyFont="1" applyAlignment="1">
      <alignment horizontal="left" vertical="center" wrapText="1"/>
    </xf>
    <xf numFmtId="0" fontId="23" fillId="0" borderId="0" xfId="0" applyFont="1" applyAlignment="1">
      <alignment horizontal="left" vertical="center"/>
    </xf>
    <xf numFmtId="49" fontId="1" fillId="15" borderId="0" xfId="13" applyNumberFormat="1" applyFill="1" applyAlignment="1" applyProtection="1">
      <alignment vertical="center"/>
      <protection locked="0"/>
    </xf>
    <xf numFmtId="0" fontId="11" fillId="0" borderId="0" xfId="0" applyFont="1" applyAlignment="1" applyProtection="1">
      <alignment vertical="center"/>
      <protection hidden="1"/>
    </xf>
    <xf numFmtId="0" fontId="5" fillId="0" borderId="0" xfId="47" applyAlignment="1">
      <alignment vertical="center"/>
    </xf>
    <xf numFmtId="0" fontId="5" fillId="0" borderId="0" xfId="47"/>
    <xf numFmtId="0" fontId="8" fillId="0" borderId="0" xfId="47" applyFont="1" applyAlignment="1">
      <alignment vertical="center"/>
    </xf>
    <xf numFmtId="0" fontId="4" fillId="0" borderId="0" xfId="47" applyFont="1" applyAlignment="1">
      <alignment vertical="center"/>
    </xf>
    <xf numFmtId="0" fontId="4" fillId="0" borderId="0" xfId="47" applyFont="1"/>
    <xf numFmtId="0" fontId="4" fillId="16" borderId="0" xfId="47" applyFont="1" applyFill="1"/>
    <xf numFmtId="0" fontId="4" fillId="16" borderId="0" xfId="47" applyFont="1" applyFill="1" applyAlignment="1">
      <alignment vertical="center"/>
    </xf>
    <xf numFmtId="0" fontId="4" fillId="16" borderId="10" xfId="47" applyFont="1" applyFill="1" applyBorder="1" applyAlignment="1">
      <alignment horizontal="left" vertical="top" wrapText="1"/>
    </xf>
    <xf numFmtId="0" fontId="4" fillId="16" borderId="10" xfId="47" applyFont="1" applyFill="1" applyBorder="1" applyAlignment="1">
      <alignment horizontal="center" vertical="top" wrapText="1"/>
    </xf>
    <xf numFmtId="2" fontId="21" fillId="16" borderId="10" xfId="47" applyNumberFormat="1" applyFont="1" applyFill="1" applyBorder="1" applyAlignment="1">
      <alignment horizontal="center" vertical="top" wrapText="1"/>
    </xf>
    <xf numFmtId="164" fontId="21" fillId="16" borderId="10" xfId="47" applyNumberFormat="1" applyFont="1" applyFill="1" applyBorder="1" applyAlignment="1">
      <alignment horizontal="center" vertical="top" wrapText="1"/>
    </xf>
    <xf numFmtId="0" fontId="5" fillId="16" borderId="0" xfId="47" applyFill="1" applyAlignment="1">
      <alignment vertical="center"/>
    </xf>
    <xf numFmtId="0" fontId="5" fillId="16" borderId="0" xfId="47" applyFill="1"/>
    <xf numFmtId="49" fontId="0" fillId="15" borderId="0" xfId="0" applyNumberFormat="1" applyFill="1" applyAlignment="1">
      <alignment horizontal="center"/>
    </xf>
    <xf numFmtId="0" fontId="1" fillId="0" borderId="0" xfId="13" applyAlignment="1" applyProtection="1">
      <alignment vertical="center"/>
    </xf>
    <xf numFmtId="0" fontId="14" fillId="16" borderId="0" xfId="48" applyFont="1" applyFill="1" applyAlignment="1" applyProtection="1">
      <alignment horizontal="justify" vertical="center"/>
    </xf>
    <xf numFmtId="0" fontId="5" fillId="27" borderId="0" xfId="47" applyFill="1"/>
    <xf numFmtId="0" fontId="5" fillId="28" borderId="0" xfId="47" applyFill="1"/>
    <xf numFmtId="0" fontId="5" fillId="26" borderId="0" xfId="0" applyFont="1" applyFill="1" applyAlignment="1">
      <alignment vertical="center"/>
    </xf>
    <xf numFmtId="0" fontId="5" fillId="29" borderId="0" xfId="0" applyFont="1" applyFill="1" applyAlignment="1">
      <alignment horizontal="left" vertical="center"/>
    </xf>
    <xf numFmtId="0" fontId="5" fillId="0" borderId="14" xfId="0" applyFont="1" applyBorder="1" applyAlignment="1">
      <alignment horizontal="left" wrapText="1"/>
    </xf>
    <xf numFmtId="0" fontId="5" fillId="0" borderId="14"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47" applyAlignment="1">
      <alignment horizontal="left" vertical="center" wrapText="1"/>
    </xf>
    <xf numFmtId="0" fontId="5" fillId="0" borderId="0" xfId="47" applyAlignment="1">
      <alignment horizontal="left" vertical="center"/>
    </xf>
    <xf numFmtId="0" fontId="8" fillId="0" borderId="0" xfId="47" applyFont="1" applyAlignment="1">
      <alignment horizontal="left" vertical="center"/>
    </xf>
    <xf numFmtId="0" fontId="4" fillId="0" borderId="0" xfId="47" applyFont="1" applyAlignment="1">
      <alignment horizontal="left"/>
    </xf>
    <xf numFmtId="0" fontId="4" fillId="0" borderId="0" xfId="47" applyFont="1" applyAlignment="1">
      <alignment horizontal="left" vertical="center" wrapText="1"/>
    </xf>
    <xf numFmtId="0" fontId="4" fillId="0" borderId="0" xfId="47" applyFont="1" applyAlignment="1">
      <alignment horizontal="left" vertical="center"/>
    </xf>
    <xf numFmtId="0" fontId="8" fillId="16" borderId="0" xfId="47" applyFont="1" applyFill="1" applyAlignment="1">
      <alignment horizontal="left"/>
    </xf>
    <xf numFmtId="0" fontId="8" fillId="16" borderId="14" xfId="47" applyFont="1" applyFill="1" applyBorder="1" applyAlignment="1">
      <alignment horizontal="left" vertical="center" wrapText="1"/>
    </xf>
    <xf numFmtId="0" fontId="4" fillId="16" borderId="14" xfId="47" applyFont="1" applyFill="1" applyBorder="1" applyAlignment="1">
      <alignment horizontal="left" vertical="center"/>
    </xf>
    <xf numFmtId="0" fontId="4" fillId="16" borderId="0" xfId="47" applyFont="1" applyFill="1" applyAlignment="1">
      <alignment horizontal="left" vertical="center"/>
    </xf>
    <xf numFmtId="0" fontId="4" fillId="16" borderId="0" xfId="47" applyFont="1" applyFill="1" applyAlignment="1">
      <alignment horizontal="left" wrapText="1"/>
    </xf>
    <xf numFmtId="0" fontId="4" fillId="16" borderId="0" xfId="47" applyFont="1" applyFill="1" applyAlignment="1">
      <alignment horizontal="left"/>
    </xf>
    <xf numFmtId="0" fontId="5" fillId="16" borderId="0" xfId="47" applyFill="1" applyAlignment="1">
      <alignment horizontal="left" wrapText="1"/>
    </xf>
    <xf numFmtId="0" fontId="5" fillId="16" borderId="0" xfId="47" applyFill="1" applyAlignment="1">
      <alignment horizontal="left" vertical="center" wrapText="1"/>
    </xf>
    <xf numFmtId="0" fontId="9" fillId="0" borderId="0" xfId="47" applyFont="1" applyAlignment="1">
      <alignment horizontal="left" vertical="center"/>
    </xf>
    <xf numFmtId="0" fontId="22" fillId="16" borderId="0" xfId="47" applyFont="1" applyFill="1" applyAlignment="1">
      <alignment horizontal="left" vertical="center" wrapText="1"/>
    </xf>
    <xf numFmtId="0" fontId="5" fillId="29" borderId="0" xfId="0" applyFont="1" applyFill="1" applyAlignment="1">
      <alignment horizontal="left" vertical="center" wrapText="1"/>
    </xf>
    <xf numFmtId="0" fontId="5" fillId="29" borderId="0" xfId="0" applyFont="1" applyFill="1" applyAlignment="1">
      <alignment horizontal="left" vertical="center"/>
    </xf>
    <xf numFmtId="0" fontId="0" fillId="0" borderId="0" xfId="0" applyAlignment="1">
      <alignment horizontal="left" vertical="center"/>
    </xf>
    <xf numFmtId="0" fontId="5" fillId="26" borderId="0" xfId="0" applyFont="1" applyFill="1" applyAlignment="1">
      <alignment horizontal="left" vertical="center" wrapText="1"/>
    </xf>
    <xf numFmtId="0" fontId="5" fillId="26" borderId="0" xfId="0" applyFont="1" applyFill="1" applyAlignment="1">
      <alignment horizontal="left" vertical="center"/>
    </xf>
    <xf numFmtId="0" fontId="22" fillId="29" borderId="0" xfId="47" applyFont="1" applyFill="1" applyAlignment="1">
      <alignment horizontal="left" vertical="center" wrapText="1"/>
    </xf>
    <xf numFmtId="0" fontId="0" fillId="17" borderId="0" xfId="0" applyFill="1" applyAlignment="1" applyProtection="1">
      <alignment horizontal="center"/>
      <protection hidden="1"/>
    </xf>
    <xf numFmtId="0" fontId="0" fillId="17" borderId="0" xfId="0" applyFill="1" applyAlignment="1" applyProtection="1">
      <alignment horizontal="left"/>
      <protection locked="0"/>
    </xf>
    <xf numFmtId="0" fontId="0" fillId="17" borderId="0" xfId="0" applyFill="1" applyAlignment="1" applyProtection="1">
      <alignment vertical="center" wrapText="1"/>
      <protection locked="0"/>
    </xf>
    <xf numFmtId="0" fontId="0" fillId="20" borderId="0" xfId="0" applyFill="1" applyAlignment="1" applyProtection="1">
      <alignment vertical="center" wrapText="1"/>
      <protection locked="0"/>
    </xf>
    <xf numFmtId="0" fontId="0" fillId="17" borderId="0" xfId="0" applyFill="1" applyAlignment="1" applyProtection="1">
      <alignment vertical="center" wrapText="1"/>
      <protection locked="0" hidden="1"/>
    </xf>
    <xf numFmtId="0" fontId="0" fillId="17" borderId="0" xfId="0" applyFill="1" applyAlignment="1" applyProtection="1">
      <alignment horizontal="left"/>
      <protection hidden="1"/>
    </xf>
    <xf numFmtId="0" fontId="16"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3" applyFill="1" applyBorder="1" applyAlignment="1" applyProtection="1">
      <alignment horizontal="left"/>
      <protection hidden="1"/>
    </xf>
    <xf numFmtId="0" fontId="21" fillId="0" borderId="0" xfId="0" applyFont="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0" fillId="21" borderId="0" xfId="0" applyFill="1" applyAlignment="1" applyProtection="1">
      <alignment vertical="center" wrapText="1"/>
      <protection locked="0"/>
    </xf>
    <xf numFmtId="0" fontId="4" fillId="15" borderId="0" xfId="0" applyFont="1" applyFill="1" applyAlignment="1" applyProtection="1">
      <alignment horizontal="left"/>
      <protection locked="0"/>
    </xf>
  </cellXfs>
  <cellStyles count="49">
    <cellStyle name="20% - Akzent1" xfId="26" xr:uid="{00000000-0005-0000-0000-000000000000}"/>
    <cellStyle name="20% - Akzent2" xfId="27" xr:uid="{00000000-0005-0000-0000-000001000000}"/>
    <cellStyle name="20% - Akzent3" xfId="28" xr:uid="{00000000-0005-0000-0000-000002000000}"/>
    <cellStyle name="20% - Akzent4" xfId="29" xr:uid="{00000000-0005-0000-0000-000003000000}"/>
    <cellStyle name="20% - Akzent5" xfId="30" xr:uid="{00000000-0005-0000-0000-000004000000}"/>
    <cellStyle name="20% - Akzent6" xfId="31" xr:uid="{00000000-0005-0000-0000-000005000000}"/>
    <cellStyle name="40% - Akzent1" xfId="32" xr:uid="{00000000-0005-0000-0000-000006000000}"/>
    <cellStyle name="40% - Akzent2" xfId="33" xr:uid="{00000000-0005-0000-0000-000007000000}"/>
    <cellStyle name="40% - Akzent3" xfId="34" xr:uid="{00000000-0005-0000-0000-000008000000}"/>
    <cellStyle name="40% - Akzent4" xfId="35" xr:uid="{00000000-0005-0000-0000-000009000000}"/>
    <cellStyle name="40% - Akzent5" xfId="36" xr:uid="{00000000-0005-0000-0000-00000A000000}"/>
    <cellStyle name="40% - Akzent6" xfId="37" xr:uid="{00000000-0005-0000-0000-00000B000000}"/>
    <cellStyle name="60% - Akzent1" xfId="38" xr:uid="{00000000-0005-0000-0000-00000C000000}"/>
    <cellStyle name="60% - Akzent2" xfId="39" xr:uid="{00000000-0005-0000-0000-00000D000000}"/>
    <cellStyle name="60% - Akzent3" xfId="40" xr:uid="{00000000-0005-0000-0000-00000E000000}"/>
    <cellStyle name="60% - Akzent4" xfId="41" xr:uid="{00000000-0005-0000-0000-00000F000000}"/>
    <cellStyle name="60% - Akzent5" xfId="42" xr:uid="{00000000-0005-0000-0000-000010000000}"/>
    <cellStyle name="60% - Akzent6" xfId="43" xr:uid="{00000000-0005-0000-0000-000011000000}"/>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Hyperlink 2" xfId="44" xr:uid="{00000000-0005-0000-0000-00001F000000}"/>
    <cellStyle name="Link" xfId="13" builtinId="8"/>
    <cellStyle name="Link 2" xfId="48" xr:uid="{9185E129-B071-493B-8F3F-447B30D5C45C}"/>
    <cellStyle name="Neutral" xfId="14" builtinId="28" customBuiltin="1"/>
    <cellStyle name="Notiz" xfId="15" builtinId="10" customBuiltin="1"/>
    <cellStyle name="Schlecht" xfId="16" builtinId="27" customBuiltin="1"/>
    <cellStyle name="Standard" xfId="0" builtinId="0"/>
    <cellStyle name="Standard 2" xfId="17" xr:uid="{00000000-0005-0000-0000-000024000000}"/>
    <cellStyle name="Standard 2 2" xfId="46" xr:uid="{00000000-0005-0000-0000-000025000000}"/>
    <cellStyle name="Standard 2 2 2" xfId="47" xr:uid="{79C42683-1666-4B13-8E8F-E222982EC1A7}"/>
    <cellStyle name="Standard 3" xfId="45" xr:uid="{00000000-0005-0000-0000-000026000000}"/>
    <cellStyle name="Überschrift" xfId="18" builtinId="15" customBuiltin="1"/>
    <cellStyle name="Überschrift 1" xfId="19" builtinId="16" customBuiltin="1"/>
    <cellStyle name="Überschrift 2" xfId="20" builtinId="17" customBuiltin="1"/>
    <cellStyle name="Überschrift 3" xfId="21" builtinId="18" customBuiltin="1"/>
    <cellStyle name="Überschrift 4" xfId="22" builtinId="19" customBuiltin="1"/>
    <cellStyle name="Verknüpfte Zelle" xfId="23" builtinId="24" customBuiltin="1"/>
    <cellStyle name="Warnender Text" xfId="24" builtinId="11" customBuiltin="1"/>
    <cellStyle name="Zelle überprüfen" xfId="25" builtinId="23" customBuiltin="1"/>
  </cellStyles>
  <dxfs count="47">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indexed="9"/>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ndense val="0"/>
        <extend val="0"/>
        <color indexed="9"/>
      </font>
    </dxf>
    <dxf>
      <font>
        <condense val="0"/>
        <extend val="0"/>
        <color indexed="9"/>
      </font>
    </dxf>
    <dxf>
      <font>
        <color theme="0"/>
        <name val="Cambria"/>
        <scheme val="none"/>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rgb="FFFFFFCC"/>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Drop" dropLines="30" dropStyle="combo" dx="18" fmlaLink="Ballaststoffe!$B$1" fmlaRange="Ballaststoffe!$B$3:$B$11" sel="9" val="0"/>
</file>

<file path=xl/ctrlProps/ctrlProp10.xml><?xml version="1.0" encoding="utf-8"?>
<formControlPr xmlns="http://schemas.microsoft.com/office/spreadsheetml/2009/9/main" objectType="Drop" dropStyle="combo" dx="18" fmlaLink="Natrium!$B$40" fmlaRange="Natrium!$B$41:$B$44" sel="4" val="0"/>
</file>

<file path=xl/ctrlProps/ctrlProp11.xml><?xml version="1.0" encoding="utf-8"?>
<formControlPr xmlns="http://schemas.microsoft.com/office/spreadsheetml/2009/9/main" objectType="Drop" dropLines="30" dropStyle="combo" dx="18" fmlaLink="Natrium!$B$47" fmlaRange="Natrium!$B$48:$B$58" sel="11" val="0"/>
</file>

<file path=xl/ctrlProps/ctrlProp12.xml><?xml version="1.0" encoding="utf-8"?>
<formControlPr xmlns="http://schemas.microsoft.com/office/spreadsheetml/2009/9/main" objectType="Drop" dropLines="50" dropStyle="combo" dx="18" fmlaLink="Natrium!$B$61" fmlaRange="Natrium!$B$62:$B$84" sel="23" val="0"/>
</file>

<file path=xl/ctrlProps/ctrlProp13.xml><?xml version="1.0" encoding="utf-8"?>
<formControlPr xmlns="http://schemas.microsoft.com/office/spreadsheetml/2009/9/main" objectType="Drop" dropLines="30" dropStyle="combo" dx="18" fmlaLink="Kohlenhydrate!$B$1" fmlaRange="Kohlenhydrate!$B$3:$B$10" sel="8" val="0"/>
</file>

<file path=xl/ctrlProps/ctrlProp14.xml><?xml version="1.0" encoding="utf-8"?>
<formControlPr xmlns="http://schemas.microsoft.com/office/spreadsheetml/2009/9/main" objectType="Drop" dropLines="30" dropStyle="combo" dx="18" fmlaLink="Kochsalz!$B$1" fmlaRange="Kochsalz!$B$3:$B$16" sel="14" val="0"/>
</file>

<file path=xl/ctrlProps/ctrlProp15.xml><?xml version="1.0" encoding="utf-8"?>
<formControlPr xmlns="http://schemas.microsoft.com/office/spreadsheetml/2009/9/main" objectType="Drop" dropLines="30" dropStyle="combo" dx="18" fmlaLink="Zucker!$C$1" fmlaRange="Zucker!$B$3:$B$4" sel="2" val="0"/>
</file>

<file path=xl/ctrlProps/ctrlProp16.xml><?xml version="1.0" encoding="utf-8"?>
<formControlPr xmlns="http://schemas.microsoft.com/office/spreadsheetml/2009/9/main" objectType="Drop" dropLines="30" dropStyle="combo" dx="18" fmlaLink="Zucker!$D$1" fmlaRange="Zucker!$B$3:$B$4" sel="2" val="0"/>
</file>

<file path=xl/ctrlProps/ctrlProp17.xml><?xml version="1.0" encoding="utf-8"?>
<formControlPr xmlns="http://schemas.microsoft.com/office/spreadsheetml/2009/9/main" objectType="Drop" dropLines="30" dropStyle="combo" dx="18" fmlaLink="Zucker!$E$1" fmlaRange="Zucker!$B$3:$B$4" sel="2" val="0"/>
</file>

<file path=xl/ctrlProps/ctrlProp18.xml><?xml version="1.0" encoding="utf-8"?>
<formControlPr xmlns="http://schemas.microsoft.com/office/spreadsheetml/2009/9/main" objectType="Drop" dropLines="30" dropStyle="combo" dx="18" fmlaLink="Zucker!$F$1" fmlaRange="Zucker!$B$3:$B$4" sel="2" val="0"/>
</file>

<file path=xl/ctrlProps/ctrlProp19.xml><?xml version="1.0" encoding="utf-8"?>
<formControlPr xmlns="http://schemas.microsoft.com/office/spreadsheetml/2009/9/main" objectType="Drop" dropLines="30" dropStyle="combo" dx="18" fmlaLink="Zucker!$G$1" fmlaRange="Zucker!$B$3:$B$4" sel="2" val="0"/>
</file>

<file path=xl/ctrlProps/ctrlProp2.xml><?xml version="1.0" encoding="utf-8"?>
<formControlPr xmlns="http://schemas.microsoft.com/office/spreadsheetml/2009/9/main" objectType="Drop" dropLines="30" dropStyle="combo" dx="18" fmlaLink="Rohprotein!$B$1" fmlaRange="Rohprotein!$B$3:$B$11" sel="9" val="0"/>
</file>

<file path=xl/ctrlProps/ctrlProp20.xml><?xml version="1.0" encoding="utf-8"?>
<formControlPr xmlns="http://schemas.microsoft.com/office/spreadsheetml/2009/9/main" objectType="Drop" dropLines="30" dropStyle="combo" dx="18" fmlaLink="Zucker!$C$10" fmlaRange="Zucker!$B$11:$B$17" sel="7" val="0"/>
</file>

<file path=xl/ctrlProps/ctrlProp21.xml><?xml version="1.0" encoding="utf-8"?>
<formControlPr xmlns="http://schemas.microsoft.com/office/spreadsheetml/2009/9/main" objectType="Drop" dropLines="30" dropStyle="combo" dx="18" fmlaLink="Zucker!$D$10" fmlaRange="Zucker!$B$11:$B$17" sel="7" val="0"/>
</file>

<file path=xl/ctrlProps/ctrlProp22.xml><?xml version="1.0" encoding="utf-8"?>
<formControlPr xmlns="http://schemas.microsoft.com/office/spreadsheetml/2009/9/main" objectType="Drop" dropLines="30" dropStyle="combo" dx="18" fmlaLink="Zucker!$E$10" fmlaRange="Zucker!$B$11:$B$17" sel="7" val="0"/>
</file>

<file path=xl/ctrlProps/ctrlProp23.xml><?xml version="1.0" encoding="utf-8"?>
<formControlPr xmlns="http://schemas.microsoft.com/office/spreadsheetml/2009/9/main" objectType="Drop" dropLines="30" dropStyle="combo" dx="18" fmlaLink="Zucker!$F$10" fmlaRange="Zucker!$B$11:$B$17" sel="7" val="0"/>
</file>

<file path=xl/ctrlProps/ctrlProp24.xml><?xml version="1.0" encoding="utf-8"?>
<formControlPr xmlns="http://schemas.microsoft.com/office/spreadsheetml/2009/9/main" objectType="Drop" dropLines="30" dropStyle="combo" dx="18" fmlaLink="Zucker!$G$10" fmlaRange="Zucker!$B$11:$B$17" sel="7" val="0"/>
</file>

<file path=xl/ctrlProps/ctrlProp25.xml><?xml version="1.0" encoding="utf-8"?>
<formControlPr xmlns="http://schemas.microsoft.com/office/spreadsheetml/2009/9/main" objectType="Drop" dropLines="30" dropStyle="combo" dx="18" fmlaLink="Zucker!$H$10" fmlaRange="Zucker!$B$11:$B$17" sel="7" val="0"/>
</file>

<file path=xl/ctrlProps/ctrlProp26.xml><?xml version="1.0" encoding="utf-8"?>
<formControlPr xmlns="http://schemas.microsoft.com/office/spreadsheetml/2009/9/main" objectType="Drop" dropLines="30" dropStyle="combo" dx="18" fmlaLink="Zucker!$B$21" fmlaRange="Zucker!$B$22:$B$23" sel="2" val="0"/>
</file>

<file path=xl/ctrlProps/ctrlProp27.xml><?xml version="1.0" encoding="utf-8"?>
<formControlPr xmlns="http://schemas.microsoft.com/office/spreadsheetml/2009/9/main" objectType="Drop" dropLines="50" dropStyle="combo" dx="18" fmlaLink="Fett_gesaettigt!$D$1" fmlaRange="Fett_gesaettigt!$B$3:$B$19" sel="17" val="0"/>
</file>

<file path=xl/ctrlProps/ctrlProp28.xml><?xml version="1.0" encoding="utf-8"?>
<formControlPr xmlns="http://schemas.microsoft.com/office/spreadsheetml/2009/9/main" objectType="Drop" dropLines="50" dropStyle="combo" dx="18" fmlaLink="Fett_gesaettigt!$E$1" fmlaRange="Fett_gesaettigt!$B$3:$B$19" sel="17" val="0"/>
</file>

<file path=xl/ctrlProps/ctrlProp29.xml><?xml version="1.0" encoding="utf-8"?>
<formControlPr xmlns="http://schemas.microsoft.com/office/spreadsheetml/2009/9/main" objectType="Drop" dropLines="50" dropStyle="combo" dx="18" fmlaLink="Fett_gesaettigt!$F$1" fmlaRange="Fett_gesaettigt!$B$3:$B$19" sel="17" val="0"/>
</file>

<file path=xl/ctrlProps/ctrlProp3.xml><?xml version="1.0" encoding="utf-8"?>
<formControlPr xmlns="http://schemas.microsoft.com/office/spreadsheetml/2009/9/main" objectType="Drop" dropLines="50" dropStyle="combo" dx="18" fmlaLink="Fett!$B$1" fmlaRange="Fett!$B$3:$B$35" sel="33" val="0"/>
</file>

<file path=xl/ctrlProps/ctrlProp30.xml><?xml version="1.0" encoding="utf-8"?>
<formControlPr xmlns="http://schemas.microsoft.com/office/spreadsheetml/2009/9/main" objectType="Drop" dropLines="50" dropStyle="combo" dx="18" fmlaLink="Wasser!$B$1" fmlaRange="Wasser!$B$3:$B$13" sel="11" val="0"/>
</file>

<file path=xl/ctrlProps/ctrlProp31.xml><?xml version="1.0" encoding="utf-8"?>
<formControlPr xmlns="http://schemas.microsoft.com/office/spreadsheetml/2009/9/main" objectType="Drop" dropLines="30" dropStyle="combo" dx="18" fmlaLink="SacGluFruMal!$C$1" fmlaRange="SacGluFruMal!$B$3:$B$25" sel="23" val="0"/>
</file>

<file path=xl/ctrlProps/ctrlProp32.xml><?xml version="1.0" encoding="utf-8"?>
<formControlPr xmlns="http://schemas.microsoft.com/office/spreadsheetml/2009/9/main" objectType="Drop" dropLines="50" dropStyle="combo" dx="18" fmlaLink="SacGluFruMal!$D$1" fmlaRange="SacGluFruMal!$B$3:$B$25" sel="23" val="0"/>
</file>

<file path=xl/ctrlProps/ctrlProp33.xml><?xml version="1.0" encoding="utf-8"?>
<formControlPr xmlns="http://schemas.microsoft.com/office/spreadsheetml/2009/9/main" objectType="Drop" dropLines="50" dropStyle="combo" dx="18" fmlaLink="SacGluFruMal!$E$1" fmlaRange="SacGluFruMal!$B$3:$B$25" sel="23" val="0"/>
</file>

<file path=xl/ctrlProps/ctrlProp34.xml><?xml version="1.0" encoding="utf-8"?>
<formControlPr xmlns="http://schemas.microsoft.com/office/spreadsheetml/2009/9/main" objectType="Drop" dropLines="50" dropStyle="combo" dx="18" fmlaLink="SacGluFruMal!$F$1" fmlaRange="SacGluFruMal!$B$3:$B$25" sel="23" val="0"/>
</file>

<file path=xl/ctrlProps/ctrlProp35.xml><?xml version="1.0" encoding="utf-8"?>
<formControlPr xmlns="http://schemas.microsoft.com/office/spreadsheetml/2009/9/main" objectType="Drop" dropLines="50" dropStyle="combo" dx="18" fmlaLink="Lactose!$B$1" fmlaRange="Lactose!$B$3:$B$24" sel="22" val="0"/>
</file>

<file path=xl/ctrlProps/ctrlProp4.xml><?xml version="1.0" encoding="utf-8"?>
<formControlPr xmlns="http://schemas.microsoft.com/office/spreadsheetml/2009/9/main" objectType="Drop" dropLines="30" dropStyle="combo" dx="18" fmlaLink="Asche!$B$1" fmlaRange="Asche!$B$3:$B$11" sel="9" val="0"/>
</file>

<file path=xl/ctrlProps/ctrlProp5.xml><?xml version="1.0" encoding="utf-8"?>
<formControlPr xmlns="http://schemas.microsoft.com/office/spreadsheetml/2009/9/main" objectType="Drop" dropLines="15" dropStyle="combo" dx="18" fmlaLink="Teilnehmerdaten!$D$4" fmlaRange="Teilnehmerdaten!$G$5:$G$6" sel="2" val="0"/>
</file>

<file path=xl/ctrlProps/ctrlProp6.xml><?xml version="1.0" encoding="utf-8"?>
<formControlPr xmlns="http://schemas.microsoft.com/office/spreadsheetml/2009/9/main" objectType="Drop" dropLines="30" dropStyle="combo" dx="18" fmlaLink="Asche!$B$15" fmlaRange="Asche!$B$16:$B$26" sel="11" val="0"/>
</file>

<file path=xl/ctrlProps/ctrlProp7.xml><?xml version="1.0" encoding="utf-8"?>
<formControlPr xmlns="http://schemas.microsoft.com/office/spreadsheetml/2009/9/main" objectType="Drop" dropStyle="combo" dx="18" fmlaLink="Natrium!$B$2" fmlaRange="Natrium!$B$3:$B$10" sel="8" val="0"/>
</file>

<file path=xl/ctrlProps/ctrlProp8.xml><?xml version="1.0" encoding="utf-8"?>
<formControlPr xmlns="http://schemas.microsoft.com/office/spreadsheetml/2009/9/main" objectType="Drop" dropLines="20" dropStyle="combo" dx="18" fmlaLink="Natrium!$B$13" fmlaRange="Natrium!$B$14:$B$26" sel="13" val="0"/>
</file>

<file path=xl/ctrlProps/ctrlProp9.xml><?xml version="1.0" encoding="utf-8"?>
<formControlPr xmlns="http://schemas.microsoft.com/office/spreadsheetml/2009/9/main" objectType="Drop" dropLines="20" dropStyle="combo" dx="18" fmlaLink="Natrium!$B$29" fmlaRange="Natrium!$B$30:$B$37" sel="8"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AAF13559-A17B-497D-96AB-C75504C038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185737</xdr:colOff>
      <xdr:row>50</xdr:row>
      <xdr:rowOff>25689</xdr:rowOff>
    </xdr:to>
    <xdr:pic>
      <xdr:nvPicPr>
        <xdr:cNvPr id="2" name="Grafik 1">
          <a:extLst>
            <a:ext uri="{FF2B5EF4-FFF2-40B4-BE49-F238E27FC236}">
              <a16:creationId xmlns:a16="http://schemas.microsoft.com/office/drawing/2014/main" id="{BD7805AE-9408-7666-AA8D-87E9EB4CABBF}"/>
            </a:ext>
          </a:extLst>
        </xdr:cNvPr>
        <xdr:cNvPicPr>
          <a:picLocks noChangeAspect="1"/>
        </xdr:cNvPicPr>
      </xdr:nvPicPr>
      <xdr:blipFill>
        <a:blip xmlns:r="http://schemas.openxmlformats.org/officeDocument/2006/relationships" r:embed="rId1"/>
        <a:stretch>
          <a:fillRect/>
        </a:stretch>
      </xdr:blipFill>
      <xdr:spPr>
        <a:xfrm>
          <a:off x="0" y="0"/>
          <a:ext cx="6572250" cy="88363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80</xdr:row>
          <xdr:rowOff>9525</xdr:rowOff>
        </xdr:from>
        <xdr:to>
          <xdr:col>7</xdr:col>
          <xdr:colOff>238125</xdr:colOff>
          <xdr:row>81</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51</xdr:row>
          <xdr:rowOff>28575</xdr:rowOff>
        </xdr:from>
        <xdr:to>
          <xdr:col>7</xdr:col>
          <xdr:colOff>252413</xdr:colOff>
          <xdr:row>51</xdr:row>
          <xdr:rowOff>228600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9525</xdr:rowOff>
        </xdr:from>
        <xdr:to>
          <xdr:col>7</xdr:col>
          <xdr:colOff>252413</xdr:colOff>
          <xdr:row>41</xdr:row>
          <xdr:rowOff>228600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75</xdr:row>
          <xdr:rowOff>23813</xdr:rowOff>
        </xdr:from>
        <xdr:to>
          <xdr:col>7</xdr:col>
          <xdr:colOff>252413</xdr:colOff>
          <xdr:row>75</xdr:row>
          <xdr:rowOff>219075</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176213</xdr:rowOff>
        </xdr:from>
        <xdr:to>
          <xdr:col>7</xdr:col>
          <xdr:colOff>0</xdr:colOff>
          <xdr:row>15</xdr:row>
          <xdr:rowOff>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76</xdr:row>
          <xdr:rowOff>28575</xdr:rowOff>
        </xdr:from>
        <xdr:to>
          <xdr:col>7</xdr:col>
          <xdr:colOff>252413</xdr:colOff>
          <xdr:row>76</xdr:row>
          <xdr:rowOff>228600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A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87</xdr:row>
          <xdr:rowOff>23813</xdr:rowOff>
        </xdr:from>
        <xdr:to>
          <xdr:col>2</xdr:col>
          <xdr:colOff>138113</xdr:colOff>
          <xdr:row>88</xdr:row>
          <xdr:rowOff>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A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89</xdr:row>
          <xdr:rowOff>23813</xdr:rowOff>
        </xdr:from>
        <xdr:to>
          <xdr:col>5</xdr:col>
          <xdr:colOff>1000125</xdr:colOff>
          <xdr:row>90</xdr:row>
          <xdr:rowOff>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A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91</xdr:row>
          <xdr:rowOff>23813</xdr:rowOff>
        </xdr:from>
        <xdr:to>
          <xdr:col>5</xdr:col>
          <xdr:colOff>1000125</xdr:colOff>
          <xdr:row>92</xdr:row>
          <xdr:rowOff>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A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93</xdr:row>
          <xdr:rowOff>23813</xdr:rowOff>
        </xdr:from>
        <xdr:to>
          <xdr:col>5</xdr:col>
          <xdr:colOff>1000125</xdr:colOff>
          <xdr:row>94</xdr:row>
          <xdr:rowOff>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A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95</xdr:row>
          <xdr:rowOff>9525</xdr:rowOff>
        </xdr:from>
        <xdr:to>
          <xdr:col>5</xdr:col>
          <xdr:colOff>1000125</xdr:colOff>
          <xdr:row>96</xdr:row>
          <xdr:rowOff>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A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97</xdr:row>
          <xdr:rowOff>9525</xdr:rowOff>
        </xdr:from>
        <xdr:to>
          <xdr:col>5</xdr:col>
          <xdr:colOff>1000125</xdr:colOff>
          <xdr:row>98</xdr:row>
          <xdr:rowOff>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A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23813</xdr:rowOff>
        </xdr:from>
        <xdr:to>
          <xdr:col>7</xdr:col>
          <xdr:colOff>252413</xdr:colOff>
          <xdr:row>61</xdr:row>
          <xdr:rowOff>219075</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A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78</xdr:row>
          <xdr:rowOff>23813</xdr:rowOff>
        </xdr:from>
        <xdr:to>
          <xdr:col>7</xdr:col>
          <xdr:colOff>252413</xdr:colOff>
          <xdr:row>78</xdr:row>
          <xdr:rowOff>219075</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A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28575</xdr:rowOff>
        </xdr:from>
        <xdr:to>
          <xdr:col>2</xdr:col>
          <xdr:colOff>823913</xdr:colOff>
          <xdr:row>55</xdr:row>
          <xdr:rowOff>0</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A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55</xdr:row>
          <xdr:rowOff>23813</xdr:rowOff>
        </xdr:from>
        <xdr:to>
          <xdr:col>2</xdr:col>
          <xdr:colOff>823913</xdr:colOff>
          <xdr:row>55</xdr:row>
          <xdr:rowOff>228600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A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56</xdr:row>
          <xdr:rowOff>23813</xdr:rowOff>
        </xdr:from>
        <xdr:to>
          <xdr:col>2</xdr:col>
          <xdr:colOff>823913</xdr:colOff>
          <xdr:row>56</xdr:row>
          <xdr:rowOff>228600</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A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57</xdr:row>
          <xdr:rowOff>23813</xdr:rowOff>
        </xdr:from>
        <xdr:to>
          <xdr:col>2</xdr:col>
          <xdr:colOff>823913</xdr:colOff>
          <xdr:row>57</xdr:row>
          <xdr:rowOff>228600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A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58</xdr:row>
          <xdr:rowOff>0</xdr:rowOff>
        </xdr:from>
        <xdr:to>
          <xdr:col>2</xdr:col>
          <xdr:colOff>823913</xdr:colOff>
          <xdr:row>58</xdr:row>
          <xdr:rowOff>228600</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A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54</xdr:row>
          <xdr:rowOff>28575</xdr:rowOff>
        </xdr:from>
        <xdr:to>
          <xdr:col>6</xdr:col>
          <xdr:colOff>9525</xdr:colOff>
          <xdr:row>54</xdr:row>
          <xdr:rowOff>228600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A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55</xdr:row>
          <xdr:rowOff>23813</xdr:rowOff>
        </xdr:from>
        <xdr:to>
          <xdr:col>6</xdr:col>
          <xdr:colOff>0</xdr:colOff>
          <xdr:row>55</xdr:row>
          <xdr:rowOff>228600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A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56</xdr:row>
          <xdr:rowOff>23813</xdr:rowOff>
        </xdr:from>
        <xdr:to>
          <xdr:col>6</xdr:col>
          <xdr:colOff>0</xdr:colOff>
          <xdr:row>56</xdr:row>
          <xdr:rowOff>228600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A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57</xdr:row>
          <xdr:rowOff>28575</xdr:rowOff>
        </xdr:from>
        <xdr:to>
          <xdr:col>6</xdr:col>
          <xdr:colOff>0</xdr:colOff>
          <xdr:row>58</xdr:row>
          <xdr:rowOff>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A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58</xdr:row>
          <xdr:rowOff>28575</xdr:rowOff>
        </xdr:from>
        <xdr:to>
          <xdr:col>6</xdr:col>
          <xdr:colOff>0</xdr:colOff>
          <xdr:row>59</xdr:row>
          <xdr:rowOff>0</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A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59</xdr:row>
          <xdr:rowOff>28575</xdr:rowOff>
        </xdr:from>
        <xdr:to>
          <xdr:col>6</xdr:col>
          <xdr:colOff>0</xdr:colOff>
          <xdr:row>60</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A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1524000</xdr:colOff>
          <xdr:row>59</xdr:row>
          <xdr:rowOff>23813</xdr:rowOff>
        </xdr:from>
        <xdr:to>
          <xdr:col>0</xdr:col>
          <xdr:colOff>2638425</xdr:colOff>
          <xdr:row>60</xdr:row>
          <xdr:rowOff>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A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9525</xdr:rowOff>
        </xdr:from>
        <xdr:to>
          <xdr:col>7</xdr:col>
          <xdr:colOff>252413</xdr:colOff>
          <xdr:row>43</xdr:row>
          <xdr:rowOff>228600</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A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45</xdr:row>
          <xdr:rowOff>9525</xdr:rowOff>
        </xdr:from>
        <xdr:to>
          <xdr:col>7</xdr:col>
          <xdr:colOff>252413</xdr:colOff>
          <xdr:row>45</xdr:row>
          <xdr:rowOff>228600</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A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9525</xdr:rowOff>
        </xdr:from>
        <xdr:to>
          <xdr:col>7</xdr:col>
          <xdr:colOff>252413</xdr:colOff>
          <xdr:row>47</xdr:row>
          <xdr:rowOff>228600</xdr:rowOff>
        </xdr:to>
        <xdr:sp macro="" textlink="">
          <xdr:nvSpPr>
            <xdr:cNvPr id="2152" name="Drop Down 104" hidden="1">
              <a:extLst>
                <a:ext uri="{63B3BB69-23CF-44E3-9099-C40C66FF867C}">
                  <a14:compatExt spid="_x0000_s2152"/>
                </a:ext>
                <a:ext uri="{FF2B5EF4-FFF2-40B4-BE49-F238E27FC236}">
                  <a16:creationId xmlns:a16="http://schemas.microsoft.com/office/drawing/2014/main" id="{00000000-0008-0000-0A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0</xdr:rowOff>
        </xdr:from>
        <xdr:to>
          <xdr:col>7</xdr:col>
          <xdr:colOff>252413</xdr:colOff>
          <xdr:row>49</xdr:row>
          <xdr:rowOff>219075</xdr:rowOff>
        </xdr:to>
        <xdr:sp macro="" textlink="">
          <xdr:nvSpPr>
            <xdr:cNvPr id="2153" name="Drop Down 105" hidden="1">
              <a:extLst>
                <a:ext uri="{63B3BB69-23CF-44E3-9099-C40C66FF867C}">
                  <a14:compatExt spid="_x0000_s2153"/>
                </a:ext>
                <a:ext uri="{FF2B5EF4-FFF2-40B4-BE49-F238E27FC236}">
                  <a16:creationId xmlns:a16="http://schemas.microsoft.com/office/drawing/2014/main" id="{00000000-0008-0000-0A00-00006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65</xdr:row>
          <xdr:rowOff>28575</xdr:rowOff>
        </xdr:from>
        <xdr:to>
          <xdr:col>7</xdr:col>
          <xdr:colOff>276225</xdr:colOff>
          <xdr:row>66</xdr:row>
          <xdr:rowOff>0</xdr:rowOff>
        </xdr:to>
        <xdr:sp macro="" textlink="">
          <xdr:nvSpPr>
            <xdr:cNvPr id="2165" name="Drop Down 117" hidden="1">
              <a:extLst>
                <a:ext uri="{63B3BB69-23CF-44E3-9099-C40C66FF867C}">
                  <a14:compatExt spid="_x0000_s2165"/>
                </a:ext>
                <a:ext uri="{FF2B5EF4-FFF2-40B4-BE49-F238E27FC236}">
                  <a16:creationId xmlns:a16="http://schemas.microsoft.com/office/drawing/2014/main" id="{00000000-0008-0000-0A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7</xdr:col>
          <xdr:colOff>276225</xdr:colOff>
          <xdr:row>68</xdr:row>
          <xdr:rowOff>0</xdr:rowOff>
        </xdr:to>
        <xdr:sp macro="" textlink="">
          <xdr:nvSpPr>
            <xdr:cNvPr id="2166" name="Drop Down 118" hidden="1">
              <a:extLst>
                <a:ext uri="{63B3BB69-23CF-44E3-9099-C40C66FF867C}">
                  <a14:compatExt spid="_x0000_s2166"/>
                </a:ext>
                <a:ext uri="{FF2B5EF4-FFF2-40B4-BE49-F238E27FC236}">
                  <a16:creationId xmlns:a16="http://schemas.microsoft.com/office/drawing/2014/main" id="{00000000-0008-0000-0A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69</xdr:row>
          <xdr:rowOff>28575</xdr:rowOff>
        </xdr:from>
        <xdr:to>
          <xdr:col>7</xdr:col>
          <xdr:colOff>276225</xdr:colOff>
          <xdr:row>70</xdr:row>
          <xdr:rowOff>0</xdr:rowOff>
        </xdr:to>
        <xdr:sp macro="" textlink="">
          <xdr:nvSpPr>
            <xdr:cNvPr id="2167" name="Drop Down 119" hidden="1">
              <a:extLst>
                <a:ext uri="{63B3BB69-23CF-44E3-9099-C40C66FF867C}">
                  <a14:compatExt spid="_x0000_s2167"/>
                </a:ext>
                <a:ext uri="{FF2B5EF4-FFF2-40B4-BE49-F238E27FC236}">
                  <a16:creationId xmlns:a16="http://schemas.microsoft.com/office/drawing/2014/main" id="{00000000-0008-0000-0A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71</xdr:row>
          <xdr:rowOff>28575</xdr:rowOff>
        </xdr:from>
        <xdr:to>
          <xdr:col>7</xdr:col>
          <xdr:colOff>276225</xdr:colOff>
          <xdr:row>72</xdr:row>
          <xdr:rowOff>0</xdr:rowOff>
        </xdr:to>
        <xdr:sp macro="" textlink="">
          <xdr:nvSpPr>
            <xdr:cNvPr id="2168" name="Drop Down 120" hidden="1">
              <a:extLst>
                <a:ext uri="{63B3BB69-23CF-44E3-9099-C40C66FF867C}">
                  <a14:compatExt spid="_x0000_s2168"/>
                </a:ext>
                <a:ext uri="{FF2B5EF4-FFF2-40B4-BE49-F238E27FC236}">
                  <a16:creationId xmlns:a16="http://schemas.microsoft.com/office/drawing/2014/main" id="{00000000-0008-0000-0A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73</xdr:row>
          <xdr:rowOff>28575</xdr:rowOff>
        </xdr:from>
        <xdr:to>
          <xdr:col>7</xdr:col>
          <xdr:colOff>276225</xdr:colOff>
          <xdr:row>74</xdr:row>
          <xdr:rowOff>0</xdr:rowOff>
        </xdr:to>
        <xdr:sp macro="" textlink="">
          <xdr:nvSpPr>
            <xdr:cNvPr id="2169" name="Drop Down 121" hidden="1">
              <a:extLst>
                <a:ext uri="{63B3BB69-23CF-44E3-9099-C40C66FF867C}">
                  <a14:compatExt spid="_x0000_s2169"/>
                </a:ext>
                <a:ext uri="{FF2B5EF4-FFF2-40B4-BE49-F238E27FC236}">
                  <a16:creationId xmlns:a16="http://schemas.microsoft.com/office/drawing/2014/main" id="{00000000-0008-0000-0A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TABELLEN\LVU\Ergebnistabellen\2013\ungeschuetzt\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omments" Target="../comments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mailto:ergebnisse@lvus.de"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C7EF-FF94-47D9-8978-8665129CE899}">
  <dimension ref="A1:C13"/>
  <sheetViews>
    <sheetView workbookViewId="0">
      <selection sqref="A1:C1"/>
    </sheetView>
  </sheetViews>
  <sheetFormatPr baseColWidth="10" defaultColWidth="11.42578125" defaultRowHeight="13.9" x14ac:dyDescent="0.4"/>
  <cols>
    <col min="1" max="2" width="27.640625" customWidth="1"/>
    <col min="3" max="3" width="30.42578125" customWidth="1"/>
  </cols>
  <sheetData>
    <row r="1" spans="1:3" ht="30.75" customHeight="1" x14ac:dyDescent="0.4">
      <c r="A1" s="149" t="s">
        <v>44</v>
      </c>
      <c r="B1" s="150"/>
      <c r="C1" s="150"/>
    </row>
    <row r="2" spans="1:3" ht="51.95" customHeight="1" x14ac:dyDescent="0.4">
      <c r="A2" s="151" t="s">
        <v>60</v>
      </c>
      <c r="B2" s="152"/>
      <c r="C2" s="152"/>
    </row>
    <row r="3" spans="1:3" ht="74.25" customHeight="1" x14ac:dyDescent="0.4">
      <c r="A3" s="151" t="s">
        <v>73</v>
      </c>
      <c r="B3" s="151"/>
      <c r="C3" s="151"/>
    </row>
    <row r="4" spans="1:3" ht="80.45" customHeight="1" x14ac:dyDescent="0.55000000000000004">
      <c r="A4" s="151" t="s">
        <v>77</v>
      </c>
      <c r="B4" s="152"/>
      <c r="C4" s="152"/>
    </row>
    <row r="5" spans="1:3" ht="30.5" customHeight="1" x14ac:dyDescent="0.45">
      <c r="A5" s="153"/>
      <c r="B5" s="153"/>
      <c r="C5" s="153"/>
    </row>
    <row r="6" spans="1:3" ht="30.5" customHeight="1" x14ac:dyDescent="0.4">
      <c r="A6" s="30" t="s">
        <v>45</v>
      </c>
    </row>
    <row r="7" spans="1:3" ht="54" customHeight="1" x14ac:dyDescent="0.4">
      <c r="A7" s="147" t="s">
        <v>46</v>
      </c>
      <c r="B7" s="148"/>
      <c r="C7" s="148"/>
    </row>
    <row r="9" spans="1:3" x14ac:dyDescent="0.4">
      <c r="A9" s="31" t="s">
        <v>47</v>
      </c>
      <c r="B9" s="31" t="s">
        <v>48</v>
      </c>
    </row>
    <row r="10" spans="1:3" ht="15.4" x14ac:dyDescent="0.4">
      <c r="A10" s="4">
        <v>1379</v>
      </c>
      <c r="B10" s="4">
        <v>1380</v>
      </c>
    </row>
    <row r="11" spans="1:3" ht="15.4" x14ac:dyDescent="0.4">
      <c r="A11" s="4">
        <v>179.34</v>
      </c>
      <c r="B11" s="4">
        <v>179</v>
      </c>
    </row>
    <row r="12" spans="1:3" ht="15.4" x14ac:dyDescent="0.4">
      <c r="A12" s="4">
        <v>80.12</v>
      </c>
      <c r="B12" s="4">
        <v>80.099999999999994</v>
      </c>
    </row>
    <row r="13" spans="1:3" ht="15.4" x14ac:dyDescent="0.4">
      <c r="A13" s="4">
        <v>7.8</v>
      </c>
      <c r="B13" s="29">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99"/>
  <sheetViews>
    <sheetView workbookViewId="0"/>
  </sheetViews>
  <sheetFormatPr baseColWidth="10" defaultColWidth="11.42578125" defaultRowHeight="13.9" x14ac:dyDescent="0.4"/>
  <cols>
    <col min="1" max="1" width="36.85546875" style="10" customWidth="1"/>
    <col min="2" max="2" width="12.140625" style="10" customWidth="1"/>
    <col min="3" max="3" width="13" style="10" bestFit="1" customWidth="1"/>
    <col min="4" max="6" width="15.640625" style="10" customWidth="1"/>
    <col min="7" max="7" width="14.640625" style="10" customWidth="1"/>
    <col min="8" max="8" width="9.640625" style="10" customWidth="1"/>
    <col min="9" max="9" width="3.640625" style="10" customWidth="1"/>
    <col min="10" max="10" width="11.640625" style="10" customWidth="1"/>
    <col min="11" max="16384" width="11.42578125" style="10"/>
  </cols>
  <sheetData>
    <row r="1" spans="1:8" ht="21.95" customHeight="1" x14ac:dyDescent="0.55000000000000004">
      <c r="A1" s="6" t="s">
        <v>0</v>
      </c>
      <c r="B1" s="7"/>
      <c r="E1" s="8" t="s">
        <v>3</v>
      </c>
      <c r="F1" s="9"/>
      <c r="G1" s="106" t="s">
        <v>346</v>
      </c>
    </row>
    <row r="2" spans="1:8" ht="21.95" customHeight="1" x14ac:dyDescent="0.55000000000000004">
      <c r="A2" s="6" t="s">
        <v>257</v>
      </c>
      <c r="B2" s="7"/>
      <c r="E2" s="8" t="s">
        <v>4</v>
      </c>
      <c r="F2" s="9"/>
      <c r="G2" s="106" t="s">
        <v>346</v>
      </c>
    </row>
    <row r="3" spans="1:8" ht="21.95" customHeight="1" x14ac:dyDescent="0.55000000000000004">
      <c r="A3" s="6"/>
      <c r="B3" s="7"/>
      <c r="E3" s="182" t="s">
        <v>57</v>
      </c>
      <c r="F3" s="182"/>
      <c r="G3" s="37">
        <v>1</v>
      </c>
      <c r="H3" s="24" t="s">
        <v>348</v>
      </c>
    </row>
    <row r="4" spans="1:8" ht="21.95" customHeight="1" x14ac:dyDescent="0.5">
      <c r="A4" s="8" t="s">
        <v>10</v>
      </c>
      <c r="B4" s="185" t="s">
        <v>5</v>
      </c>
      <c r="C4" s="185"/>
      <c r="E4" s="38"/>
      <c r="F4" s="38" t="str">
        <f>IF(G1="?","",IF(ISNUMBER(VALUE(G1)),"","Bitte nur Ziffern eingeben (numbers only)"))</f>
        <v/>
      </c>
      <c r="H4" s="11"/>
    </row>
    <row r="5" spans="1:8" ht="21.95" customHeight="1" x14ac:dyDescent="0.5">
      <c r="A5" s="11" t="s">
        <v>64</v>
      </c>
      <c r="E5" s="13">
        <v>45760</v>
      </c>
      <c r="F5" s="38" t="str">
        <f>IF(G2="?","",IF(ISNUMBER(VALUE(G2)),"","Bitte nur Ziffern eingeben (numbers only)"))</f>
        <v/>
      </c>
      <c r="G5" s="9"/>
      <c r="H5" s="11"/>
    </row>
    <row r="6" spans="1:8" ht="12.5" customHeight="1" x14ac:dyDescent="0.4"/>
    <row r="7" spans="1:8" s="14" customFormat="1" ht="39.950000000000003" customHeight="1" x14ac:dyDescent="0.4">
      <c r="A7" s="183" t="s">
        <v>121</v>
      </c>
      <c r="B7" s="184"/>
      <c r="C7" s="184"/>
      <c r="D7" s="184"/>
      <c r="E7" s="184"/>
      <c r="F7" s="184"/>
      <c r="G7" s="184"/>
    </row>
    <row r="8" spans="1:8" s="14" customFormat="1" ht="55.25" customHeight="1" x14ac:dyDescent="0.4">
      <c r="A8" s="183" t="s">
        <v>409</v>
      </c>
      <c r="B8" s="184"/>
      <c r="C8" s="184"/>
      <c r="D8" s="184"/>
      <c r="E8" s="184"/>
      <c r="F8" s="184"/>
      <c r="G8" s="184"/>
    </row>
    <row r="9" spans="1:8" s="14" customFormat="1" ht="39.950000000000003" customHeight="1" x14ac:dyDescent="0.4">
      <c r="A9" s="183" t="s">
        <v>67</v>
      </c>
      <c r="B9" s="184"/>
      <c r="C9" s="184"/>
      <c r="D9" s="184"/>
      <c r="E9" s="184"/>
      <c r="F9" s="184"/>
      <c r="G9" s="184"/>
    </row>
    <row r="10" spans="1:8" s="14" customFormat="1" ht="39.950000000000003" customHeight="1" x14ac:dyDescent="0.4">
      <c r="A10" s="183" t="s">
        <v>68</v>
      </c>
      <c r="B10" s="184"/>
      <c r="C10" s="184"/>
      <c r="D10" s="184"/>
      <c r="E10" s="184"/>
      <c r="F10" s="184"/>
      <c r="G10" s="184"/>
    </row>
    <row r="11" spans="1:8" s="14" customFormat="1" ht="39.950000000000003" customHeight="1" x14ac:dyDescent="0.4">
      <c r="A11" s="183" t="s">
        <v>63</v>
      </c>
      <c r="B11" s="184"/>
      <c r="C11" s="184"/>
      <c r="D11" s="184"/>
      <c r="E11" s="184"/>
      <c r="F11" s="184"/>
      <c r="G11" s="184"/>
    </row>
    <row r="12" spans="1:8" s="14" customFormat="1" ht="39.950000000000003" customHeight="1" x14ac:dyDescent="0.4">
      <c r="A12" s="183" t="s">
        <v>69</v>
      </c>
      <c r="B12" s="184"/>
      <c r="C12" s="184"/>
      <c r="D12" s="184"/>
      <c r="E12" s="184"/>
      <c r="F12" s="184"/>
      <c r="G12" s="184"/>
    </row>
    <row r="13" spans="1:8" s="14" customFormat="1" ht="25.25" customHeight="1" x14ac:dyDescent="0.4">
      <c r="A13" s="186"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86"/>
      <c r="C13" s="186"/>
      <c r="D13" s="186"/>
      <c r="E13" s="186"/>
      <c r="F13" s="186"/>
      <c r="G13" s="186"/>
    </row>
    <row r="14" spans="1:8" s="14" customFormat="1" ht="25.25" customHeight="1" x14ac:dyDescent="0.4">
      <c r="A14" s="186" t="str">
        <f>IF(OR(OR(G1="?",ISBLANK(G1)),OR(G2="?",ISBLANK(G2))),"Nur wenn diese beiden Felder korrekt ausgefüllt sind, kann der Absender dieser Tabelle identifiziert werden.","")</f>
        <v>Nur wenn diese beiden Felder korrekt ausgefüllt sind, kann der Absender dieser Tabelle identifiziert werden.</v>
      </c>
      <c r="B14" s="186"/>
      <c r="C14" s="186"/>
      <c r="D14" s="186"/>
      <c r="E14" s="186"/>
      <c r="F14" s="186"/>
      <c r="G14" s="186"/>
    </row>
    <row r="15" spans="1:8" s="14" customFormat="1" ht="39.950000000000003" customHeight="1" x14ac:dyDescent="0.5">
      <c r="A15" s="187" t="s">
        <v>78</v>
      </c>
      <c r="B15" s="187"/>
      <c r="C15" s="187"/>
      <c r="D15" s="187"/>
      <c r="E15" s="187"/>
      <c r="F15" s="187"/>
      <c r="G15" s="40"/>
    </row>
    <row r="16" spans="1:8" ht="12.5" customHeight="1" x14ac:dyDescent="0.4"/>
    <row r="17" spans="1:10" s="18" customFormat="1" ht="39.950000000000003" customHeight="1" x14ac:dyDescent="0.45">
      <c r="A17" s="18" t="s">
        <v>1</v>
      </c>
      <c r="B17" s="18" t="s">
        <v>2</v>
      </c>
      <c r="C17" s="19" t="s">
        <v>42</v>
      </c>
      <c r="D17" s="19" t="s">
        <v>7</v>
      </c>
      <c r="E17" s="19" t="s">
        <v>8</v>
      </c>
      <c r="F17" s="19" t="s">
        <v>9</v>
      </c>
      <c r="G17" s="20" t="s">
        <v>90</v>
      </c>
      <c r="H17" s="21"/>
      <c r="I17" s="19"/>
    </row>
    <row r="18" spans="1:10" s="18" customFormat="1" ht="9.9499999999999993" customHeight="1" x14ac:dyDescent="0.45">
      <c r="C18" s="19"/>
      <c r="D18" s="19"/>
      <c r="E18" s="19"/>
      <c r="F18" s="19"/>
      <c r="G18" s="45"/>
      <c r="H18" s="21"/>
      <c r="I18" s="19"/>
    </row>
    <row r="19" spans="1:10" s="18" customFormat="1" ht="24" customHeight="1" x14ac:dyDescent="0.45">
      <c r="A19" s="49" t="s">
        <v>80</v>
      </c>
      <c r="B19" s="49" t="s">
        <v>40</v>
      </c>
      <c r="C19" s="27" t="s">
        <v>292</v>
      </c>
      <c r="D19" s="109"/>
      <c r="E19" s="109"/>
      <c r="F19" s="27">
        <f>Fett!$B$1</f>
        <v>33</v>
      </c>
      <c r="G19" s="57"/>
      <c r="H19" s="50">
        <f>Fett!$C$1</f>
        <v>32</v>
      </c>
      <c r="I19" s="23"/>
      <c r="J19" s="23"/>
    </row>
    <row r="20" spans="1:10" s="18" customFormat="1" ht="24" customHeight="1" x14ac:dyDescent="0.45">
      <c r="A20" s="49" t="s">
        <v>193</v>
      </c>
      <c r="B20" s="49" t="s">
        <v>343</v>
      </c>
      <c r="C20" s="27" t="s">
        <v>292</v>
      </c>
      <c r="D20" s="109"/>
      <c r="E20" s="109"/>
      <c r="F20" s="27">
        <f>Fett_gesaettigt!$D$1</f>
        <v>17</v>
      </c>
      <c r="G20" s="57"/>
      <c r="H20" s="50">
        <f>Fett_gesaettigt!$C$1</f>
        <v>16</v>
      </c>
      <c r="I20" s="23"/>
      <c r="J20" s="23"/>
    </row>
    <row r="21" spans="1:10" s="18" customFormat="1" ht="24" customHeight="1" x14ac:dyDescent="0.45">
      <c r="A21" s="49" t="s">
        <v>255</v>
      </c>
      <c r="B21" s="49" t="s">
        <v>343</v>
      </c>
      <c r="C21" s="27" t="s">
        <v>292</v>
      </c>
      <c r="D21" s="109"/>
      <c r="E21" s="109"/>
      <c r="F21" s="27">
        <f>Fett_gesaettigt!$E$1</f>
        <v>17</v>
      </c>
      <c r="G21" s="57"/>
      <c r="H21" s="50">
        <f>Fett_gesaettigt!$C$1</f>
        <v>16</v>
      </c>
      <c r="I21" s="23"/>
      <c r="J21" s="23"/>
    </row>
    <row r="22" spans="1:10" s="18" customFormat="1" ht="24" customHeight="1" x14ac:dyDescent="0.45">
      <c r="A22" s="49" t="s">
        <v>256</v>
      </c>
      <c r="B22" s="49" t="s">
        <v>343</v>
      </c>
      <c r="C22" s="27" t="s">
        <v>292</v>
      </c>
      <c r="D22" s="109"/>
      <c r="E22" s="109"/>
      <c r="F22" s="27">
        <f>Fett_gesaettigt!$F$1</f>
        <v>17</v>
      </c>
      <c r="G22" s="57"/>
      <c r="H22" s="50">
        <f>Fett_gesaettigt!$C$1</f>
        <v>16</v>
      </c>
      <c r="I22" s="50">
        <f>Asche!C15</f>
        <v>10</v>
      </c>
      <c r="J22" s="23"/>
    </row>
    <row r="23" spans="1:10" s="18" customFormat="1" ht="24" customHeight="1" x14ac:dyDescent="0.45">
      <c r="A23" s="49" t="s">
        <v>79</v>
      </c>
      <c r="B23" s="49" t="s">
        <v>40</v>
      </c>
      <c r="C23" s="27" t="s">
        <v>293</v>
      </c>
      <c r="D23" s="109"/>
      <c r="E23" s="109"/>
      <c r="F23" s="27">
        <f>Wasser!B1</f>
        <v>11</v>
      </c>
      <c r="G23" s="57"/>
      <c r="H23" s="50">
        <f>Wasser!$C$1</f>
        <v>10</v>
      </c>
      <c r="I23" s="23"/>
      <c r="J23" s="23"/>
    </row>
    <row r="24" spans="1:10" s="18" customFormat="1" ht="24" customHeight="1" x14ac:dyDescent="0.45">
      <c r="A24" s="49" t="s">
        <v>88</v>
      </c>
      <c r="B24" s="49" t="s">
        <v>40</v>
      </c>
      <c r="C24" s="27" t="s">
        <v>293</v>
      </c>
      <c r="D24" s="109"/>
      <c r="E24" s="109"/>
      <c r="F24" s="27">
        <f>Rohprotein!B1</f>
        <v>9</v>
      </c>
      <c r="G24" s="57"/>
      <c r="H24" s="50">
        <f>Rohprotein!C1</f>
        <v>8</v>
      </c>
      <c r="I24" s="23"/>
      <c r="J24" s="23"/>
    </row>
    <row r="25" spans="1:10" s="18" customFormat="1" ht="24" customHeight="1" x14ac:dyDescent="0.45">
      <c r="A25" s="49" t="s">
        <v>254</v>
      </c>
      <c r="B25" s="49" t="s">
        <v>40</v>
      </c>
      <c r="C25" s="27" t="s">
        <v>292</v>
      </c>
      <c r="D25" s="109"/>
      <c r="E25" s="109"/>
      <c r="F25" s="27"/>
      <c r="G25" s="57"/>
      <c r="H25" s="50"/>
      <c r="I25" s="23"/>
      <c r="J25" s="23"/>
    </row>
    <row r="26" spans="1:10" s="18" customFormat="1" ht="24" customHeight="1" x14ac:dyDescent="0.45">
      <c r="A26" s="49" t="s">
        <v>287</v>
      </c>
      <c r="B26" s="49" t="s">
        <v>40</v>
      </c>
      <c r="C26" s="27" t="s">
        <v>292</v>
      </c>
      <c r="D26" s="109"/>
      <c r="E26" s="109"/>
      <c r="F26" s="27">
        <f>SacGluFruMal!C1</f>
        <v>23</v>
      </c>
      <c r="G26" s="57"/>
      <c r="H26" s="50">
        <f>SacGluFruMal!$B$1</f>
        <v>22</v>
      </c>
      <c r="I26" s="23"/>
      <c r="J26" s="23"/>
    </row>
    <row r="27" spans="1:10" s="18" customFormat="1" ht="24" customHeight="1" x14ac:dyDescent="0.45">
      <c r="A27" s="49" t="s">
        <v>288</v>
      </c>
      <c r="B27" s="49" t="s">
        <v>40</v>
      </c>
      <c r="C27" s="27" t="s">
        <v>292</v>
      </c>
      <c r="D27" s="109"/>
      <c r="E27" s="109"/>
      <c r="F27" s="27">
        <f>SacGluFruMal!D1</f>
        <v>23</v>
      </c>
      <c r="G27" s="57"/>
      <c r="H27" s="50">
        <f>SacGluFruMal!$B$1</f>
        <v>22</v>
      </c>
      <c r="I27" s="23"/>
      <c r="J27" s="23"/>
    </row>
    <row r="28" spans="1:10" s="18" customFormat="1" ht="24" customHeight="1" x14ac:dyDescent="0.45">
      <c r="A28" s="49" t="s">
        <v>289</v>
      </c>
      <c r="B28" s="49" t="s">
        <v>40</v>
      </c>
      <c r="C28" s="27" t="s">
        <v>292</v>
      </c>
      <c r="D28" s="109"/>
      <c r="E28" s="109"/>
      <c r="F28" s="27">
        <f>SacGluFruMal!E1</f>
        <v>23</v>
      </c>
      <c r="G28" s="57"/>
      <c r="H28" s="50">
        <f>SacGluFruMal!$B$1</f>
        <v>22</v>
      </c>
      <c r="I28" s="23"/>
      <c r="J28" s="23"/>
    </row>
    <row r="29" spans="1:10" s="18" customFormat="1" ht="24" customHeight="1" x14ac:dyDescent="0.45">
      <c r="A29" s="49" t="s">
        <v>290</v>
      </c>
      <c r="B29" s="49" t="s">
        <v>40</v>
      </c>
      <c r="C29" s="27" t="s">
        <v>292</v>
      </c>
      <c r="D29" s="109"/>
      <c r="E29" s="109"/>
      <c r="F29" s="27">
        <f>SacGluFruMal!F1</f>
        <v>23</v>
      </c>
      <c r="G29" s="57"/>
      <c r="H29" s="50">
        <f>SacGluFruMal!$B$1</f>
        <v>22</v>
      </c>
      <c r="I29" s="23"/>
      <c r="J29" s="23"/>
    </row>
    <row r="30" spans="1:10" s="18" customFormat="1" ht="24" customHeight="1" x14ac:dyDescent="0.45">
      <c r="A30" s="49" t="s">
        <v>291</v>
      </c>
      <c r="B30" s="49" t="s">
        <v>40</v>
      </c>
      <c r="C30" s="27" t="s">
        <v>292</v>
      </c>
      <c r="D30" s="109"/>
      <c r="E30" s="109"/>
      <c r="F30" s="27">
        <f>Lactose!B1</f>
        <v>22</v>
      </c>
      <c r="G30" s="57"/>
      <c r="H30" s="50">
        <f>Lactose!C1</f>
        <v>21</v>
      </c>
      <c r="I30" s="23"/>
      <c r="J30" s="23"/>
    </row>
    <row r="31" spans="1:10" s="18" customFormat="1" ht="24" customHeight="1" x14ac:dyDescent="0.45">
      <c r="A31" s="49" t="s">
        <v>253</v>
      </c>
      <c r="B31" s="49" t="s">
        <v>40</v>
      </c>
      <c r="C31" s="27" t="s">
        <v>292</v>
      </c>
      <c r="D31" s="109"/>
      <c r="E31" s="109"/>
      <c r="F31" s="27">
        <f>Kohlenhydrate!$B$1</f>
        <v>8</v>
      </c>
      <c r="G31" s="57"/>
      <c r="H31" s="50">
        <f>Kohlenhydrate!$C$1</f>
        <v>7</v>
      </c>
    </row>
    <row r="32" spans="1:10" s="18" customFormat="1" ht="24" customHeight="1" x14ac:dyDescent="0.45">
      <c r="A32" s="49" t="s">
        <v>81</v>
      </c>
      <c r="B32" s="49" t="s">
        <v>40</v>
      </c>
      <c r="C32" s="27" t="s">
        <v>292</v>
      </c>
      <c r="D32" s="109"/>
      <c r="E32" s="109"/>
      <c r="F32" s="27">
        <f>Asche!$B$1</f>
        <v>9</v>
      </c>
      <c r="G32" s="27">
        <f>Asche!$B$15</f>
        <v>11</v>
      </c>
      <c r="H32" s="50">
        <f>Asche!$C$1</f>
        <v>8</v>
      </c>
      <c r="I32" s="50">
        <f>Asche!$C$15</f>
        <v>10</v>
      </c>
    </row>
    <row r="33" spans="1:10" s="18" customFormat="1" ht="24" customHeight="1" x14ac:dyDescent="0.45">
      <c r="A33" s="49" t="s">
        <v>238</v>
      </c>
      <c r="B33" s="49" t="s">
        <v>40</v>
      </c>
      <c r="C33" s="27" t="s">
        <v>292</v>
      </c>
      <c r="D33" s="109"/>
      <c r="E33" s="109"/>
      <c r="F33" s="27">
        <f>Kochsalz!$B$1</f>
        <v>14</v>
      </c>
      <c r="G33" s="57"/>
      <c r="H33" s="50">
        <f>Kochsalz!$C$1</f>
        <v>13</v>
      </c>
      <c r="I33" s="50">
        <f>Asche!$C$15</f>
        <v>10</v>
      </c>
      <c r="J33" s="23"/>
    </row>
    <row r="34" spans="1:10" s="18" customFormat="1" ht="24" customHeight="1" x14ac:dyDescent="0.45">
      <c r="A34" s="49" t="s">
        <v>128</v>
      </c>
      <c r="B34" s="49" t="s">
        <v>40</v>
      </c>
      <c r="C34" s="27" t="s">
        <v>292</v>
      </c>
      <c r="D34" s="109"/>
      <c r="E34" s="109"/>
      <c r="F34" s="27">
        <f>Natrium!B61</f>
        <v>23</v>
      </c>
      <c r="G34" s="57"/>
      <c r="H34" s="50">
        <f>Natrium!D61</f>
        <v>22</v>
      </c>
      <c r="I34" s="50"/>
    </row>
    <row r="35" spans="1:10" s="14" customFormat="1" ht="24" customHeight="1" x14ac:dyDescent="0.4">
      <c r="A35" s="111" t="s">
        <v>127</v>
      </c>
      <c r="B35" s="49" t="s">
        <v>40</v>
      </c>
      <c r="C35" s="27" t="s">
        <v>292</v>
      </c>
      <c r="D35" s="109"/>
      <c r="E35" s="109"/>
      <c r="F35" s="27">
        <f>Ballaststoffe!$B$1</f>
        <v>9</v>
      </c>
      <c r="G35" s="57"/>
      <c r="H35" s="50">
        <f>Ballaststoffe!$C$1</f>
        <v>8</v>
      </c>
    </row>
    <row r="36" spans="1:10" s="14" customFormat="1" ht="24" customHeight="1" x14ac:dyDescent="0.4">
      <c r="A36" s="111"/>
      <c r="B36" s="22"/>
      <c r="C36" s="110" t="s">
        <v>294</v>
      </c>
      <c r="D36" s="27"/>
      <c r="E36" s="27"/>
      <c r="F36" s="27"/>
      <c r="G36" s="27"/>
      <c r="H36" s="50"/>
    </row>
    <row r="37" spans="1:10" s="14" customFormat="1" ht="25.25" hidden="1" customHeight="1" x14ac:dyDescent="0.4">
      <c r="A37" s="111"/>
      <c r="B37" s="22"/>
      <c r="C37" s="27"/>
      <c r="D37" s="109"/>
      <c r="E37" s="109"/>
      <c r="F37" s="27"/>
      <c r="G37" s="57"/>
      <c r="H37" s="50"/>
    </row>
    <row r="38" spans="1:10" s="14" customFormat="1" ht="35.25" hidden="1" customHeight="1" x14ac:dyDescent="0.4">
      <c r="A38" s="111"/>
      <c r="B38" s="22"/>
      <c r="C38" s="27"/>
      <c r="D38" s="109"/>
      <c r="E38" s="109"/>
      <c r="F38" s="27"/>
      <c r="G38" s="57"/>
      <c r="H38" s="50"/>
    </row>
    <row r="39" spans="1:10" s="14" customFormat="1" ht="35.25" hidden="1" customHeight="1" x14ac:dyDescent="0.4">
      <c r="A39" s="111"/>
      <c r="B39" s="22"/>
      <c r="C39" s="27"/>
      <c r="D39" s="109"/>
      <c r="E39" s="109"/>
      <c r="F39" s="27"/>
      <c r="G39" s="57"/>
      <c r="H39" s="50"/>
    </row>
    <row r="40" spans="1:10" ht="25.25" customHeight="1" x14ac:dyDescent="0.45">
      <c r="A40" s="12" t="s">
        <v>201</v>
      </c>
    </row>
    <row r="41" spans="1:10" ht="9.9499999999999993" hidden="1" customHeight="1" x14ac:dyDescent="0.5">
      <c r="A41" s="9"/>
    </row>
    <row r="42" spans="1:10" ht="20.100000000000001" customHeight="1" x14ac:dyDescent="0.4">
      <c r="A42" s="25" t="s">
        <v>80</v>
      </c>
      <c r="B42" s="176"/>
      <c r="C42" s="176"/>
      <c r="D42" s="176"/>
      <c r="E42" s="176"/>
      <c r="F42" s="176"/>
      <c r="G42" s="176"/>
      <c r="H42" s="176"/>
      <c r="I42" s="16" t="b">
        <f>ISBLANK(VLOOKUP(F19,Fett!A3:C41,3))</f>
        <v>1</v>
      </c>
    </row>
    <row r="43" spans="1:10" ht="30.5" customHeight="1" x14ac:dyDescent="0.4">
      <c r="A43" s="15" t="str">
        <f>IF(F19=H19,"bitte eingeben:",IF(I42,"","Art der Modifikation:"))</f>
        <v/>
      </c>
      <c r="B43" s="178"/>
      <c r="C43" s="178"/>
      <c r="D43" s="178"/>
      <c r="E43" s="178"/>
      <c r="F43" s="178"/>
      <c r="G43" s="178"/>
      <c r="H43" s="178"/>
      <c r="I43" s="16"/>
    </row>
    <row r="44" spans="1:10" ht="20.100000000000001" customHeight="1" x14ac:dyDescent="0.4">
      <c r="A44" s="104" t="s">
        <v>193</v>
      </c>
      <c r="B44" s="176"/>
      <c r="C44" s="176"/>
      <c r="D44" s="176"/>
      <c r="E44" s="176"/>
      <c r="F44" s="176"/>
      <c r="G44" s="176"/>
      <c r="H44" s="176"/>
      <c r="I44" s="16" t="b">
        <f>ISBLANK(VLOOKUP(F20,Fett_gesaettigt!A3:C49,3))</f>
        <v>1</v>
      </c>
    </row>
    <row r="45" spans="1:10" ht="30.5" customHeight="1" x14ac:dyDescent="0.4">
      <c r="A45" s="15" t="str">
        <f>IF(F20=H20,"bitte eingeben:",IF(I44,"","Art der Modifikation:"))</f>
        <v/>
      </c>
      <c r="B45" s="178"/>
      <c r="C45" s="178"/>
      <c r="D45" s="178"/>
      <c r="E45" s="178"/>
      <c r="F45" s="178"/>
      <c r="G45" s="178"/>
      <c r="H45" s="178"/>
      <c r="I45" s="16"/>
    </row>
    <row r="46" spans="1:10" ht="20.100000000000001" customHeight="1" x14ac:dyDescent="0.4">
      <c r="A46" s="104" t="s">
        <v>255</v>
      </c>
      <c r="B46" s="176"/>
      <c r="C46" s="176"/>
      <c r="D46" s="176"/>
      <c r="E46" s="176"/>
      <c r="F46" s="176"/>
      <c r="G46" s="176"/>
      <c r="H46" s="176"/>
      <c r="I46" s="16" t="b">
        <f>ISBLANK(VLOOKUP(F21,Fett_gesaettigt!A3:C49,3))</f>
        <v>1</v>
      </c>
    </row>
    <row r="47" spans="1:10" ht="30.5" customHeight="1" x14ac:dyDescent="0.4">
      <c r="A47" s="15" t="str">
        <f>IF(F21=H21,"bitte eingeben:",IF(I46,"","Art der Modifikation:"))</f>
        <v/>
      </c>
      <c r="B47" s="178"/>
      <c r="C47" s="178"/>
      <c r="D47" s="178"/>
      <c r="E47" s="178"/>
      <c r="F47" s="178"/>
      <c r="G47" s="178"/>
      <c r="H47" s="178"/>
      <c r="I47" s="16"/>
    </row>
    <row r="48" spans="1:10" ht="20.100000000000001" customHeight="1" x14ac:dyDescent="0.4">
      <c r="A48" s="105" t="s">
        <v>256</v>
      </c>
      <c r="B48" s="176"/>
      <c r="C48" s="176"/>
      <c r="D48" s="176"/>
      <c r="E48" s="176"/>
      <c r="F48" s="176"/>
      <c r="G48" s="176"/>
      <c r="H48" s="176"/>
      <c r="I48" s="16" t="b">
        <f>ISBLANK(VLOOKUP(F22,Fett_gesaettigt!A3:C49,3))</f>
        <v>1</v>
      </c>
    </row>
    <row r="49" spans="1:9" ht="30.5" customHeight="1" x14ac:dyDescent="0.4">
      <c r="A49" s="15" t="str">
        <f>IF(F22=H22,"bitte eingeben:",IF(I48,"","Art der Modifikation:"))</f>
        <v/>
      </c>
      <c r="B49" s="178"/>
      <c r="C49" s="178"/>
      <c r="D49" s="178"/>
      <c r="E49" s="178"/>
      <c r="F49" s="178"/>
      <c r="G49" s="178"/>
      <c r="H49" s="178"/>
      <c r="I49" s="16"/>
    </row>
    <row r="50" spans="1:9" ht="20.100000000000001" customHeight="1" x14ac:dyDescent="0.4">
      <c r="A50" s="104" t="s">
        <v>79</v>
      </c>
      <c r="B50" s="176"/>
      <c r="C50" s="176"/>
      <c r="D50" s="176"/>
      <c r="E50" s="176"/>
      <c r="F50" s="176"/>
      <c r="G50" s="176"/>
      <c r="H50" s="176"/>
      <c r="I50" s="16" t="b">
        <f>ISBLANK(VLOOKUP(F23,Wasser!A3:C13,3))</f>
        <v>1</v>
      </c>
    </row>
    <row r="51" spans="1:9" ht="30.5" customHeight="1" x14ac:dyDescent="0.4">
      <c r="A51" s="15" t="str">
        <f>IF(F23=H23,"bitte eingeben:",IF(I50,"","Art der Modifikation:"))</f>
        <v/>
      </c>
      <c r="B51" s="178"/>
      <c r="C51" s="178"/>
      <c r="D51" s="178"/>
      <c r="E51" s="178"/>
      <c r="F51" s="178"/>
      <c r="G51" s="178"/>
      <c r="H51" s="178"/>
      <c r="I51" s="16"/>
    </row>
    <row r="52" spans="1:9" ht="20.100000000000001" customHeight="1" x14ac:dyDescent="0.4">
      <c r="A52" s="104" t="s">
        <v>88</v>
      </c>
      <c r="B52" s="176"/>
      <c r="C52" s="176"/>
      <c r="D52" s="176"/>
      <c r="E52" s="176"/>
      <c r="F52" s="176"/>
      <c r="G52" s="176"/>
      <c r="H52" s="176"/>
      <c r="I52" s="16" t="b">
        <f>ISBLANK(VLOOKUP(F24,Rohprotein!A3:C24,3))</f>
        <v>1</v>
      </c>
    </row>
    <row r="53" spans="1:9" ht="30.5" customHeight="1" x14ac:dyDescent="0.4">
      <c r="A53" s="15" t="str">
        <f>IF(F24=H24,"bitte eingeben:",IF(I52,"","Art der Modifikation:"))</f>
        <v/>
      </c>
      <c r="B53" s="188"/>
      <c r="C53" s="188"/>
      <c r="D53" s="188"/>
      <c r="E53" s="188"/>
      <c r="F53" s="188"/>
      <c r="G53" s="188"/>
      <c r="H53" s="188"/>
      <c r="I53" s="16"/>
    </row>
    <row r="54" spans="1:9" ht="20.100000000000001" customHeight="1" x14ac:dyDescent="0.4">
      <c r="A54" s="25" t="s">
        <v>126</v>
      </c>
      <c r="B54" s="176" t="s">
        <v>191</v>
      </c>
      <c r="C54" s="176"/>
      <c r="D54" s="61"/>
      <c r="E54" s="176" t="s">
        <v>184</v>
      </c>
      <c r="F54" s="176"/>
      <c r="G54" s="107">
        <f>Zucker!$B$10</f>
        <v>7</v>
      </c>
      <c r="H54" s="61"/>
      <c r="I54" s="16"/>
    </row>
    <row r="55" spans="1:9" ht="20.100000000000001" customHeight="1" x14ac:dyDescent="0.4">
      <c r="A55" s="68" t="s">
        <v>103</v>
      </c>
      <c r="B55" s="176">
        <f>Zucker!C1</f>
        <v>2</v>
      </c>
      <c r="C55" s="176"/>
      <c r="D55" s="61"/>
      <c r="E55" s="176">
        <f>Zucker!C10</f>
        <v>7</v>
      </c>
      <c r="F55" s="176"/>
      <c r="G55" s="177"/>
      <c r="H55" s="177"/>
      <c r="I55" s="16" t="b">
        <f>ISBLANK(VLOOKUP(F21,Rohprotein!A3:C22,3))</f>
        <v>1</v>
      </c>
    </row>
    <row r="56" spans="1:9" ht="20.100000000000001" customHeight="1" x14ac:dyDescent="0.4">
      <c r="A56" s="68" t="s">
        <v>119</v>
      </c>
      <c r="B56" s="176">
        <f>Zucker!D1</f>
        <v>2</v>
      </c>
      <c r="C56" s="176"/>
      <c r="D56" s="61"/>
      <c r="E56" s="176">
        <f>Zucker!D10</f>
        <v>7</v>
      </c>
      <c r="F56" s="176"/>
      <c r="G56" s="177"/>
      <c r="H56" s="177"/>
      <c r="I56" s="16"/>
    </row>
    <row r="57" spans="1:9" ht="20.100000000000001" customHeight="1" x14ac:dyDescent="0.4">
      <c r="A57" s="68" t="s">
        <v>102</v>
      </c>
      <c r="B57" s="176">
        <f>Zucker!E1</f>
        <v>2</v>
      </c>
      <c r="C57" s="176"/>
      <c r="D57" s="61"/>
      <c r="E57" s="176">
        <f>Zucker!E10</f>
        <v>7</v>
      </c>
      <c r="F57" s="176"/>
      <c r="G57" s="177"/>
      <c r="H57" s="177"/>
      <c r="I57" s="16"/>
    </row>
    <row r="58" spans="1:9" ht="20.100000000000001" customHeight="1" x14ac:dyDescent="0.4">
      <c r="A58" s="68" t="s">
        <v>180</v>
      </c>
      <c r="B58" s="176">
        <f>Zucker!F1</f>
        <v>2</v>
      </c>
      <c r="C58" s="176"/>
      <c r="D58" s="61"/>
      <c r="E58" s="176">
        <f>Zucker!F10</f>
        <v>7</v>
      </c>
      <c r="F58" s="176"/>
      <c r="G58" s="177"/>
      <c r="H58" s="177"/>
      <c r="I58" s="16"/>
    </row>
    <row r="59" spans="1:9" ht="20.100000000000001" customHeight="1" x14ac:dyDescent="0.4">
      <c r="A59" s="68" t="s">
        <v>181</v>
      </c>
      <c r="B59" s="176">
        <f>Zucker!G1</f>
        <v>2</v>
      </c>
      <c r="C59" s="176"/>
      <c r="D59" s="61"/>
      <c r="E59" s="176">
        <f>Zucker!G10</f>
        <v>7</v>
      </c>
      <c r="F59" s="176"/>
      <c r="G59" s="177"/>
      <c r="H59" s="177"/>
      <c r="I59" s="16"/>
    </row>
    <row r="60" spans="1:9" ht="20.100000000000001" customHeight="1" x14ac:dyDescent="0.4">
      <c r="A60" s="68">
        <f>Zucker!B21</f>
        <v>2</v>
      </c>
      <c r="B60" s="177"/>
      <c r="C60" s="177"/>
      <c r="D60" s="177"/>
      <c r="E60" s="176">
        <f>Zucker!H10</f>
        <v>7</v>
      </c>
      <c r="F60" s="176"/>
      <c r="G60" s="177"/>
      <c r="H60" s="177"/>
      <c r="I60" s="16"/>
    </row>
    <row r="61" spans="1:9" ht="20.100000000000001" hidden="1" customHeight="1" x14ac:dyDescent="0.4">
      <c r="A61" s="68"/>
      <c r="B61" s="100"/>
      <c r="C61" s="100"/>
      <c r="D61" s="100"/>
      <c r="E61" s="99"/>
      <c r="F61" s="99"/>
      <c r="G61" s="100"/>
      <c r="H61" s="100"/>
      <c r="I61" s="16"/>
    </row>
    <row r="62" spans="1:9" ht="20.100000000000001" customHeight="1" x14ac:dyDescent="0.4">
      <c r="A62" s="25" t="s">
        <v>253</v>
      </c>
      <c r="B62" s="176"/>
      <c r="C62" s="176"/>
      <c r="D62" s="176"/>
      <c r="E62" s="176"/>
      <c r="F62" s="176"/>
      <c r="G62" s="176"/>
      <c r="H62" s="176"/>
      <c r="I62" s="16" t="b">
        <f>ISBLANK(VLOOKUP(F31,Kohlenhydrate!A3:C42,3))</f>
        <v>1</v>
      </c>
    </row>
    <row r="63" spans="1:9" ht="30.5" customHeight="1" x14ac:dyDescent="0.4">
      <c r="A63" s="15" t="str">
        <f>IF(F31=H31,"bitte eingeben:",IF(I62,"","Art der Modifikation:"))</f>
        <v/>
      </c>
      <c r="B63" s="178"/>
      <c r="C63" s="178"/>
      <c r="D63" s="178"/>
      <c r="E63" s="178"/>
      <c r="F63" s="178"/>
      <c r="G63" s="178"/>
      <c r="H63" s="178"/>
      <c r="I63" s="16"/>
    </row>
    <row r="64" spans="1:9" ht="25.25" customHeight="1" x14ac:dyDescent="0.45">
      <c r="A64" s="12" t="s">
        <v>200</v>
      </c>
      <c r="I64" s="16"/>
    </row>
    <row r="65" spans="1:9" ht="9.9499999999999993" hidden="1" customHeight="1" x14ac:dyDescent="0.45">
      <c r="A65" s="12"/>
      <c r="I65" s="16"/>
    </row>
    <row r="66" spans="1:9" ht="20.100000000000001" customHeight="1" x14ac:dyDescent="0.4">
      <c r="A66" s="25" t="s">
        <v>102</v>
      </c>
      <c r="B66" s="176"/>
      <c r="C66" s="176"/>
      <c r="D66" s="176"/>
      <c r="E66" s="176"/>
      <c r="F66" s="176"/>
      <c r="G66" s="176"/>
      <c r="H66" s="176"/>
      <c r="I66" s="16" t="b">
        <f>ISBLANK(VLOOKUP(Ergebnisse!F26,SacGluFruMal!A3:C25,3))</f>
        <v>1</v>
      </c>
    </row>
    <row r="67" spans="1:9" ht="30.5" customHeight="1" x14ac:dyDescent="0.4">
      <c r="A67" s="15" t="str">
        <f>IF(F26=H26,"bitte eingeben:",IF(I66,"","Art der Modifikation:"))</f>
        <v/>
      </c>
      <c r="B67" s="178"/>
      <c r="C67" s="178"/>
      <c r="D67" s="178"/>
      <c r="E67" s="178"/>
      <c r="F67" s="178"/>
      <c r="G67" s="178"/>
      <c r="H67" s="178"/>
    </row>
    <row r="68" spans="1:9" ht="20.100000000000001" customHeight="1" x14ac:dyDescent="0.4">
      <c r="A68" s="25" t="s">
        <v>103</v>
      </c>
      <c r="B68" s="176"/>
      <c r="C68" s="176"/>
      <c r="D68" s="176"/>
      <c r="E68" s="176"/>
      <c r="F68" s="176"/>
      <c r="G68" s="176"/>
      <c r="H68" s="176"/>
      <c r="I68" s="16" t="b">
        <f>ISBLANK(VLOOKUP(Ergebnisse!F27,SacGluFruMal!A3:C25,3))</f>
        <v>1</v>
      </c>
    </row>
    <row r="69" spans="1:9" ht="30.5" customHeight="1" x14ac:dyDescent="0.4">
      <c r="A69" s="15" t="str">
        <f>IF(F27=H27,"bitte eingeben:",IF(I68,"","Art der Modifikation:"))</f>
        <v/>
      </c>
      <c r="B69" s="178"/>
      <c r="C69" s="178"/>
      <c r="D69" s="178"/>
      <c r="E69" s="178"/>
      <c r="F69" s="178"/>
      <c r="G69" s="178"/>
      <c r="H69" s="178"/>
    </row>
    <row r="70" spans="1:9" ht="20.100000000000001" customHeight="1" x14ac:dyDescent="0.4">
      <c r="A70" s="25" t="s">
        <v>119</v>
      </c>
      <c r="B70" s="176"/>
      <c r="C70" s="176"/>
      <c r="D70" s="176"/>
      <c r="E70" s="176"/>
      <c r="F70" s="176"/>
      <c r="G70" s="176"/>
      <c r="H70" s="176"/>
      <c r="I70" s="16" t="b">
        <f>ISBLANK(VLOOKUP(Ergebnisse!F28,SacGluFruMal!A3:C25,3))</f>
        <v>1</v>
      </c>
    </row>
    <row r="71" spans="1:9" ht="30.5" customHeight="1" x14ac:dyDescent="0.4">
      <c r="A71" s="15" t="str">
        <f>IF(F28=H28,"bitte eingeben:",IF(I70,"","Art der Modifikation:"))</f>
        <v/>
      </c>
      <c r="B71" s="178"/>
      <c r="C71" s="178"/>
      <c r="D71" s="178"/>
      <c r="E71" s="178"/>
      <c r="F71" s="178"/>
      <c r="G71" s="178"/>
      <c r="H71" s="178"/>
    </row>
    <row r="72" spans="1:9" ht="20.100000000000001" customHeight="1" x14ac:dyDescent="0.4">
      <c r="A72" s="25" t="s">
        <v>180</v>
      </c>
      <c r="B72" s="176"/>
      <c r="C72" s="176"/>
      <c r="D72" s="176"/>
      <c r="E72" s="176"/>
      <c r="F72" s="176"/>
      <c r="G72" s="176"/>
      <c r="H72" s="176"/>
      <c r="I72" s="16" t="b">
        <f>ISBLANK(VLOOKUP(Ergebnisse!F29,SacGluFruMal!A3:C25,3))</f>
        <v>1</v>
      </c>
    </row>
    <row r="73" spans="1:9" ht="30.5" customHeight="1" x14ac:dyDescent="0.4">
      <c r="A73" s="15" t="str">
        <f>IF(F29=H29,"bitte eingeben:",IF(I72,"","Art der Modifikation:"))</f>
        <v/>
      </c>
      <c r="B73" s="178"/>
      <c r="C73" s="178"/>
      <c r="D73" s="178"/>
      <c r="E73" s="178"/>
      <c r="F73" s="178"/>
      <c r="G73" s="178"/>
      <c r="H73" s="178"/>
    </row>
    <row r="74" spans="1:9" ht="20.100000000000001" customHeight="1" x14ac:dyDescent="0.4">
      <c r="A74" s="25" t="s">
        <v>181</v>
      </c>
      <c r="B74" s="176"/>
      <c r="C74" s="176"/>
      <c r="D74" s="176"/>
      <c r="E74" s="176"/>
      <c r="F74" s="176"/>
      <c r="G74" s="176"/>
      <c r="H74" s="176"/>
      <c r="I74" s="16" t="b">
        <f>ISBLANK(VLOOKUP(Ergebnisse!F30,Lactose!A3:C24,3))</f>
        <v>1</v>
      </c>
    </row>
    <row r="75" spans="1:9" ht="30.5" customHeight="1" x14ac:dyDescent="0.4">
      <c r="A75" s="15" t="str">
        <f>IF(F30=H30,"bitte eingeben:",IF(I74,"","Art der Modifikation:"))</f>
        <v/>
      </c>
      <c r="B75" s="178"/>
      <c r="C75" s="178"/>
      <c r="D75" s="178"/>
      <c r="E75" s="178"/>
      <c r="F75" s="178"/>
      <c r="G75" s="178"/>
      <c r="H75" s="178"/>
    </row>
    <row r="76" spans="1:9" ht="20.100000000000001" customHeight="1" x14ac:dyDescent="0.4">
      <c r="A76" s="25" t="s">
        <v>81</v>
      </c>
      <c r="B76" s="176"/>
      <c r="C76" s="176"/>
      <c r="D76" s="176"/>
      <c r="E76" s="176"/>
      <c r="F76" s="176"/>
      <c r="G76" s="176"/>
      <c r="H76" s="176"/>
      <c r="I76" s="16" t="b">
        <f>ISBLANK(VLOOKUP(F32,Asche!A3:C14,3))</f>
        <v>1</v>
      </c>
    </row>
    <row r="77" spans="1:9" ht="20.100000000000001" customHeight="1" x14ac:dyDescent="0.45">
      <c r="A77" s="103" t="s">
        <v>118</v>
      </c>
      <c r="B77" s="99"/>
      <c r="C77" s="99"/>
      <c r="D77" s="99"/>
      <c r="E77" s="99"/>
      <c r="F77" s="99"/>
      <c r="G77" s="99"/>
      <c r="H77" s="99"/>
      <c r="I77" s="16"/>
    </row>
    <row r="78" spans="1:9" ht="30.5" customHeight="1" x14ac:dyDescent="0.4">
      <c r="A78" s="15" t="str">
        <f>IF(F32=H32,"bitte eingeben:",IF(I76,"","Art der Modifikation:"))</f>
        <v/>
      </c>
      <c r="B78" s="178"/>
      <c r="C78" s="178"/>
      <c r="D78" s="178"/>
      <c r="E78" s="178"/>
      <c r="F78" s="178"/>
      <c r="G78" s="178"/>
      <c r="H78" s="178"/>
      <c r="I78" s="16"/>
    </row>
    <row r="79" spans="1:9" ht="20.100000000000001" customHeight="1" x14ac:dyDescent="0.4">
      <c r="A79" s="25" t="s">
        <v>238</v>
      </c>
      <c r="B79" s="176"/>
      <c r="C79" s="176"/>
      <c r="D79" s="176"/>
      <c r="E79" s="176"/>
      <c r="F79" s="176"/>
      <c r="G79" s="176"/>
      <c r="H79" s="176"/>
      <c r="I79" s="16" t="b">
        <f>ISBLANK(VLOOKUP(F33,Kochsalz!A3:C16,3))</f>
        <v>1</v>
      </c>
    </row>
    <row r="80" spans="1:9" ht="30.5" customHeight="1" x14ac:dyDescent="0.4">
      <c r="A80" s="15" t="str">
        <f>IF(F33=H33,"bitte eingeben:",IF(I79,"","Art der Modifikation:"))</f>
        <v/>
      </c>
      <c r="B80" s="178"/>
      <c r="C80" s="178"/>
      <c r="D80" s="178"/>
      <c r="E80" s="178"/>
      <c r="F80" s="178"/>
      <c r="G80" s="178"/>
      <c r="H80" s="178"/>
      <c r="I80" s="16"/>
    </row>
    <row r="81" spans="1:9" ht="20.100000000000001" customHeight="1" x14ac:dyDescent="0.4">
      <c r="A81" s="25" t="s">
        <v>127</v>
      </c>
      <c r="B81" s="176"/>
      <c r="C81" s="176"/>
      <c r="D81" s="176"/>
      <c r="E81" s="176"/>
      <c r="F81" s="176"/>
      <c r="G81" s="176"/>
      <c r="H81" s="176"/>
      <c r="I81" s="16" t="b">
        <f>ISBLANK(VLOOKUP(F35,Ballaststoffe!A3:C11,3))</f>
        <v>1</v>
      </c>
    </row>
    <row r="82" spans="1:9" ht="30.5" customHeight="1" x14ac:dyDescent="0.4">
      <c r="A82" s="15" t="str">
        <f>IF(F35=H35,"bitte eingeben:",IF(I81,"","Art der Modifikation:"))</f>
        <v/>
      </c>
      <c r="B82" s="178"/>
      <c r="C82" s="178"/>
      <c r="D82" s="178"/>
      <c r="E82" s="178"/>
      <c r="F82" s="178"/>
      <c r="G82" s="178"/>
      <c r="H82" s="178"/>
      <c r="I82" s="16"/>
    </row>
    <row r="83" spans="1:9" ht="20.100000000000001" hidden="1" customHeight="1" x14ac:dyDescent="0.4">
      <c r="A83" s="25"/>
      <c r="B83" s="181"/>
      <c r="C83" s="181"/>
      <c r="D83" s="181"/>
      <c r="E83" s="181"/>
      <c r="F83" s="181"/>
      <c r="G83" s="181"/>
      <c r="H83" s="181"/>
      <c r="I83" s="16" t="b">
        <f>ISBLANK(VLOOKUP(F24,#REF!,3))</f>
        <v>0</v>
      </c>
    </row>
    <row r="84" spans="1:9" ht="33.200000000000003" hidden="1" customHeight="1" x14ac:dyDescent="0.4">
      <c r="A84" s="15" t="str">
        <f>IF(F24=H24,"bitte eingeben:",IF(I83,"","Art der Modifikation:"))</f>
        <v>Art der Modifikation:</v>
      </c>
      <c r="B84" s="180"/>
      <c r="C84" s="180"/>
      <c r="D84" s="180"/>
      <c r="E84" s="180"/>
      <c r="F84" s="180"/>
      <c r="G84" s="180"/>
      <c r="H84" s="180"/>
      <c r="I84" s="16"/>
    </row>
    <row r="85" spans="1:9" ht="20.100000000000001" hidden="1" customHeight="1" x14ac:dyDescent="0.4">
      <c r="A85" s="25"/>
      <c r="B85" s="181"/>
      <c r="C85" s="181"/>
      <c r="D85" s="181"/>
      <c r="E85" s="181"/>
      <c r="F85" s="181"/>
      <c r="G85" s="181"/>
      <c r="H85" s="181"/>
      <c r="I85" s="16" t="b">
        <f>ISBLANK(VLOOKUP(F31,#REF!,3))</f>
        <v>0</v>
      </c>
    </row>
    <row r="86" spans="1:9" ht="33.200000000000003" hidden="1" customHeight="1" x14ac:dyDescent="0.4">
      <c r="A86" s="15" t="str">
        <f>IF(F31=H31,"bitte eingeben:",IF(I85,"","Art der Modifikation:"))</f>
        <v>Art der Modifikation:</v>
      </c>
      <c r="B86" s="180"/>
      <c r="C86" s="180"/>
      <c r="D86" s="180"/>
      <c r="E86" s="180"/>
      <c r="F86" s="180"/>
      <c r="G86" s="180"/>
      <c r="H86" s="180"/>
    </row>
    <row r="87" spans="1:9" ht="17.649999999999999" x14ac:dyDescent="0.5">
      <c r="A87" s="73" t="s">
        <v>128</v>
      </c>
      <c r="B87" s="74"/>
      <c r="C87" s="75"/>
      <c r="D87" s="75"/>
      <c r="E87" s="76"/>
      <c r="F87" s="75"/>
      <c r="G87" s="75"/>
      <c r="H87" s="76"/>
      <c r="I87" s="97"/>
    </row>
    <row r="88" spans="1:9" ht="20.100000000000001" customHeight="1" x14ac:dyDescent="0.4">
      <c r="A88" s="77" t="s">
        <v>134</v>
      </c>
      <c r="B88" s="84">
        <f>Natrium!B2</f>
        <v>8</v>
      </c>
      <c r="C88" s="74"/>
      <c r="D88" s="74"/>
      <c r="E88" s="74"/>
      <c r="F88" s="74"/>
      <c r="G88" s="74"/>
      <c r="H88" s="74"/>
      <c r="I88" s="97"/>
    </row>
    <row r="89" spans="1:9" ht="20.100000000000001" customHeight="1" x14ac:dyDescent="0.4">
      <c r="A89" s="78"/>
      <c r="B89" s="74"/>
      <c r="C89" s="74"/>
      <c r="D89" s="79"/>
      <c r="E89" s="74"/>
      <c r="F89" s="74"/>
      <c r="G89" s="74"/>
      <c r="H89" s="74"/>
      <c r="I89" s="97"/>
    </row>
    <row r="90" spans="1:9" ht="20.100000000000001" customHeight="1" x14ac:dyDescent="0.4">
      <c r="A90" s="77" t="s">
        <v>226</v>
      </c>
      <c r="B90" s="84">
        <f>Natrium!B13</f>
        <v>13</v>
      </c>
      <c r="C90" s="74"/>
      <c r="D90" s="84">
        <f>Natrium!D13</f>
        <v>12</v>
      </c>
      <c r="E90" s="74"/>
      <c r="F90" s="74"/>
      <c r="G90" s="74"/>
      <c r="H90" s="74"/>
      <c r="I90" s="97" t="b">
        <f>ISBLANK(VLOOKUP(B90,Natrium!A14:C26,3))</f>
        <v>1</v>
      </c>
    </row>
    <row r="91" spans="1:9" ht="30.5" customHeight="1" x14ac:dyDescent="0.4">
      <c r="A91" s="80" t="str">
        <f>IF(B90=Natrium!D13,"bitte eingeben:","")</f>
        <v/>
      </c>
      <c r="B91" s="179"/>
      <c r="C91" s="179"/>
      <c r="D91" s="179"/>
      <c r="E91" s="179"/>
      <c r="F91" s="179"/>
      <c r="G91" s="179"/>
      <c r="H91" s="179"/>
      <c r="I91" s="97"/>
    </row>
    <row r="92" spans="1:9" ht="20.100000000000001" customHeight="1" x14ac:dyDescent="0.4">
      <c r="A92" s="77" t="s">
        <v>227</v>
      </c>
      <c r="B92" s="84">
        <f>Natrium!B29</f>
        <v>8</v>
      </c>
      <c r="C92" s="74"/>
      <c r="D92" s="84">
        <f>Natrium!D29</f>
        <v>7</v>
      </c>
      <c r="E92" s="74"/>
      <c r="F92" s="74"/>
      <c r="G92" s="74"/>
      <c r="H92" s="74"/>
      <c r="I92" s="97" t="b">
        <f>ISBLANK(VLOOKUP(F31,Natrium!A30:C37,3))</f>
        <v>1</v>
      </c>
    </row>
    <row r="93" spans="1:9" ht="30.5" customHeight="1" x14ac:dyDescent="0.4">
      <c r="A93" s="80" t="str">
        <f>IF(B92=Natrium!D29,"bitte eingeben:","")</f>
        <v/>
      </c>
      <c r="B93" s="179"/>
      <c r="C93" s="179"/>
      <c r="D93" s="179"/>
      <c r="E93" s="179"/>
      <c r="F93" s="179"/>
      <c r="G93" s="179"/>
      <c r="H93" s="179"/>
      <c r="I93" s="98"/>
    </row>
    <row r="94" spans="1:9" ht="20.100000000000001" customHeight="1" x14ac:dyDescent="0.4">
      <c r="A94" s="77" t="s">
        <v>159</v>
      </c>
      <c r="B94" s="84">
        <f>Natrium!B40</f>
        <v>4</v>
      </c>
      <c r="C94" s="77"/>
      <c r="D94" s="84">
        <f>Natrium!D40</f>
        <v>3</v>
      </c>
      <c r="E94" s="77"/>
      <c r="F94" s="77"/>
      <c r="G94" s="77"/>
      <c r="H94" s="77"/>
      <c r="I94" s="97" t="b">
        <f>ISBLANK(VLOOKUP(F31,Natrium!A41:C44,3))</f>
        <v>1</v>
      </c>
    </row>
    <row r="95" spans="1:9" ht="30.5" customHeight="1" x14ac:dyDescent="0.4">
      <c r="A95" s="80" t="str">
        <f>IF(B94=Natrium!D40,"bitte eingeben:","")</f>
        <v/>
      </c>
      <c r="B95" s="179"/>
      <c r="C95" s="179"/>
      <c r="D95" s="179"/>
      <c r="E95" s="179"/>
      <c r="F95" s="179"/>
      <c r="G95" s="179"/>
      <c r="H95" s="179"/>
      <c r="I95" s="98"/>
    </row>
    <row r="96" spans="1:9" ht="20.100000000000001" customHeight="1" x14ac:dyDescent="0.4">
      <c r="A96" s="77" t="s">
        <v>175</v>
      </c>
      <c r="B96" s="77">
        <f>Natrium!B47</f>
        <v>11</v>
      </c>
      <c r="C96" s="77"/>
      <c r="D96" s="77">
        <f>Natrium!D47</f>
        <v>10</v>
      </c>
      <c r="E96" s="77"/>
      <c r="F96" s="77"/>
      <c r="G96" s="77"/>
      <c r="H96" s="77"/>
      <c r="I96" s="97" t="b">
        <f>ISBLANK(VLOOKUP(F31,Natrium!A48:C58,3))</f>
        <v>1</v>
      </c>
    </row>
    <row r="97" spans="1:9" ht="30.5" customHeight="1" x14ac:dyDescent="0.4">
      <c r="A97" s="80" t="str">
        <f>IF(B96=Natrium!D47,"bitte eingeben:","")</f>
        <v/>
      </c>
      <c r="B97" s="179"/>
      <c r="C97" s="179"/>
      <c r="D97" s="179"/>
      <c r="E97" s="179"/>
      <c r="F97" s="179"/>
      <c r="G97" s="179"/>
      <c r="H97" s="179"/>
      <c r="I97" s="98"/>
    </row>
    <row r="98" spans="1:9" ht="20.100000000000001" customHeight="1" x14ac:dyDescent="0.4">
      <c r="A98" s="77" t="s">
        <v>225</v>
      </c>
      <c r="B98" s="84">
        <f>Natrium!B61</f>
        <v>23</v>
      </c>
      <c r="C98" s="74"/>
      <c r="D98" s="84">
        <f>Natrium!D61</f>
        <v>22</v>
      </c>
      <c r="E98" s="74"/>
      <c r="F98" s="74"/>
      <c r="G98" s="74"/>
      <c r="H98" s="74"/>
      <c r="I98" s="97" t="b">
        <f>ISBLANK(VLOOKUP(F34,Natrium!A62:C84,3))</f>
        <v>1</v>
      </c>
    </row>
    <row r="99" spans="1:9" ht="30.5" customHeight="1" x14ac:dyDescent="0.4">
      <c r="A99" s="80" t="str">
        <f>IF(B98=Natrium!D61,"bitte eingeben:",IF(I98,"","Art der Modifikation:"))</f>
        <v/>
      </c>
      <c r="B99" s="179"/>
      <c r="C99" s="179"/>
      <c r="D99" s="179"/>
      <c r="E99" s="179"/>
      <c r="F99" s="179"/>
      <c r="G99" s="179"/>
      <c r="H99" s="179"/>
      <c r="I99" s="98"/>
    </row>
  </sheetData>
  <sheetProtection algorithmName="SHA-512" hashValue="DYzrZ+N58C7XrQYtAfHUKUKsAi9F6dJA43lN9suhoGicTUHv42c5UNPzVrv/UYTz8o8kWUHmrg4DxupTcuU5/A==" saltValue="uiNrEwDf/xepXBJ9X8Ze3Q==" spinCount="100000" sheet="1" objects="1" scenarios="1"/>
  <mergeCells count="70">
    <mergeCell ref="A14:G14"/>
    <mergeCell ref="A13:G13"/>
    <mergeCell ref="B42:H42"/>
    <mergeCell ref="B54:C54"/>
    <mergeCell ref="A15:F15"/>
    <mergeCell ref="B43:H43"/>
    <mergeCell ref="B44:H44"/>
    <mergeCell ref="B45:H45"/>
    <mergeCell ref="B47:H47"/>
    <mergeCell ref="B49:H49"/>
    <mergeCell ref="B51:H51"/>
    <mergeCell ref="B46:H46"/>
    <mergeCell ref="B48:H48"/>
    <mergeCell ref="B50:H50"/>
    <mergeCell ref="B52:H52"/>
    <mergeCell ref="B53:H53"/>
    <mergeCell ref="E3:F3"/>
    <mergeCell ref="A7:G7"/>
    <mergeCell ref="A11:G11"/>
    <mergeCell ref="A12:G12"/>
    <mergeCell ref="A8:G8"/>
    <mergeCell ref="A9:G9"/>
    <mergeCell ref="A10:G10"/>
    <mergeCell ref="B4:C4"/>
    <mergeCell ref="E54:F54"/>
    <mergeCell ref="B84:H84"/>
    <mergeCell ref="G55:H55"/>
    <mergeCell ref="B55:C55"/>
    <mergeCell ref="B56:C56"/>
    <mergeCell ref="E55:F55"/>
    <mergeCell ref="B66:H66"/>
    <mergeCell ref="B67:H67"/>
    <mergeCell ref="B68:H68"/>
    <mergeCell ref="B69:H69"/>
    <mergeCell ref="B70:H70"/>
    <mergeCell ref="B71:H71"/>
    <mergeCell ref="B72:H72"/>
    <mergeCell ref="B73:H73"/>
    <mergeCell ref="B80:H80"/>
    <mergeCell ref="B83:H83"/>
    <mergeCell ref="B99:H99"/>
    <mergeCell ref="B91:H91"/>
    <mergeCell ref="B93:H93"/>
    <mergeCell ref="B86:H86"/>
    <mergeCell ref="B85:H85"/>
    <mergeCell ref="B95:H95"/>
    <mergeCell ref="B97:H97"/>
    <mergeCell ref="B63:H63"/>
    <mergeCell ref="B82:H82"/>
    <mergeCell ref="B81:H81"/>
    <mergeCell ref="B78:H78"/>
    <mergeCell ref="B74:H74"/>
    <mergeCell ref="B75:H75"/>
    <mergeCell ref="B79:H79"/>
    <mergeCell ref="E56:F56"/>
    <mergeCell ref="E57:F57"/>
    <mergeCell ref="B58:C58"/>
    <mergeCell ref="B76:H76"/>
    <mergeCell ref="E58:F58"/>
    <mergeCell ref="B60:D60"/>
    <mergeCell ref="E60:F60"/>
    <mergeCell ref="G58:H58"/>
    <mergeCell ref="G59:H59"/>
    <mergeCell ref="G56:H56"/>
    <mergeCell ref="B57:C57"/>
    <mergeCell ref="G60:H60"/>
    <mergeCell ref="B59:C59"/>
    <mergeCell ref="E59:F59"/>
    <mergeCell ref="G57:H57"/>
    <mergeCell ref="B62:H62"/>
  </mergeCells>
  <phoneticPr fontId="0" type="noConversion"/>
  <conditionalFormatting sqref="B67">
    <cfRule type="expression" dxfId="46" priority="12" stopIfTrue="1">
      <formula>OR($F$26-$H$26=0,NOT(I66))</formula>
    </cfRule>
  </conditionalFormatting>
  <conditionalFormatting sqref="B69">
    <cfRule type="expression" dxfId="45" priority="1" stopIfTrue="1">
      <formula>OR($F$27-$H$27=0,NOT(I68))</formula>
    </cfRule>
  </conditionalFormatting>
  <conditionalFormatting sqref="B91:C91 B93:C93 B95:C95 B97:C97 B99:C99">
    <cfRule type="expression" dxfId="44" priority="54" stopIfTrue="1">
      <formula>OR($B90-$D90=0,NOT(I90))</formula>
    </cfRule>
  </conditionalFormatting>
  <conditionalFormatting sqref="B60:D61">
    <cfRule type="expression" dxfId="43" priority="49" stopIfTrue="1">
      <formula>$A$60-1=0</formula>
    </cfRule>
  </conditionalFormatting>
  <conditionalFormatting sqref="B71:D71">
    <cfRule type="expression" dxfId="42" priority="10" stopIfTrue="1">
      <formula>OR($F$28-$H$28=0,NOT(I70))</formula>
    </cfRule>
  </conditionalFormatting>
  <conditionalFormatting sqref="B73:D73">
    <cfRule type="expression" dxfId="41" priority="9" stopIfTrue="1">
      <formula>OR($F$29-$H$29=0,NOT(I72))</formula>
    </cfRule>
  </conditionalFormatting>
  <conditionalFormatting sqref="B75:D75">
    <cfRule type="expression" dxfId="40" priority="8" stopIfTrue="1">
      <formula>OR($F$30-$H$30=0,NOT(I74))</formula>
    </cfRule>
  </conditionalFormatting>
  <conditionalFormatting sqref="B43:H43">
    <cfRule type="expression" dxfId="39" priority="44" stopIfTrue="1">
      <formula>OR($F$19-$H$19=0,NOT($I$42))</formula>
    </cfRule>
  </conditionalFormatting>
  <conditionalFormatting sqref="B45:H45">
    <cfRule type="expression" dxfId="38" priority="36" stopIfTrue="1">
      <formula>OR($F$20-$H$20=0,NOT($I$44))</formula>
    </cfRule>
  </conditionalFormatting>
  <conditionalFormatting sqref="B47:H47">
    <cfRule type="expression" dxfId="37" priority="35" stopIfTrue="1">
      <formula>OR($F$21-$H$21=0,NOT($I$46))</formula>
    </cfRule>
  </conditionalFormatting>
  <conditionalFormatting sqref="B49:H49">
    <cfRule type="expression" dxfId="36" priority="34" stopIfTrue="1">
      <formula>OR($F$22-$H$22=0,NOT($I$48))</formula>
    </cfRule>
  </conditionalFormatting>
  <conditionalFormatting sqref="B51:H51">
    <cfRule type="expression" dxfId="35" priority="33" stopIfTrue="1">
      <formula>OR($F$23-$H$23=0,NOT($I$50))</formula>
    </cfRule>
  </conditionalFormatting>
  <conditionalFormatting sqref="B53:H53">
    <cfRule type="expression" dxfId="34" priority="28" stopIfTrue="1">
      <formula>OR($F$24-$H$24=0,NOT($I$52))</formula>
    </cfRule>
  </conditionalFormatting>
  <conditionalFormatting sqref="B63:H63">
    <cfRule type="expression" dxfId="33" priority="27" stopIfTrue="1">
      <formula>OR($F$31-$H$31=0,NOT($I$62))</formula>
    </cfRule>
  </conditionalFormatting>
  <conditionalFormatting sqref="B78:H78">
    <cfRule type="expression" dxfId="32" priority="22" stopIfTrue="1">
      <formula>OR($F$32-$H$32=0,NOT($I$76))</formula>
    </cfRule>
  </conditionalFormatting>
  <conditionalFormatting sqref="B80:H80">
    <cfRule type="expression" dxfId="31" priority="21" stopIfTrue="1">
      <formula>OR($F$33-$H$33=0,NOT($I$79))</formula>
    </cfRule>
  </conditionalFormatting>
  <conditionalFormatting sqref="B82:H82">
    <cfRule type="expression" dxfId="30" priority="20" stopIfTrue="1">
      <formula>OR($F$35-$H$35=0,NOT($I$81))</formula>
    </cfRule>
  </conditionalFormatting>
  <conditionalFormatting sqref="C67:D67">
    <cfRule type="expression" dxfId="29" priority="13" stopIfTrue="1">
      <formula>OR($F$26-$H$26=0,NOT(J67))</formula>
    </cfRule>
  </conditionalFormatting>
  <conditionalFormatting sqref="C69:D69">
    <cfRule type="expression" dxfId="28" priority="2" stopIfTrue="1">
      <formula>OR($F$27-$H$27=0,NOT(J69))</formula>
    </cfRule>
  </conditionalFormatting>
  <conditionalFormatting sqref="D91:G91 D93:G93 D95:G95 D97:G97 D99:G99">
    <cfRule type="expression" dxfId="27" priority="135" stopIfTrue="1">
      <formula>OR($B90-$D90=0,NOT(#REF!))</formula>
    </cfRule>
  </conditionalFormatting>
  <conditionalFormatting sqref="F19">
    <cfRule type="expression" dxfId="26" priority="71" stopIfTrue="1">
      <formula>$F$19-$H$19=1</formula>
    </cfRule>
  </conditionalFormatting>
  <conditionalFormatting sqref="F20:F22">
    <cfRule type="expression" dxfId="25" priority="29" stopIfTrue="1">
      <formula>$F$20-$H$20=1</formula>
    </cfRule>
  </conditionalFormatting>
  <conditionalFormatting sqref="F23">
    <cfRule type="expression" dxfId="24" priority="74" stopIfTrue="1">
      <formula>$F$23-$H$23=1</formula>
    </cfRule>
  </conditionalFormatting>
  <conditionalFormatting sqref="F24">
    <cfRule type="expression" dxfId="23" priority="75" stopIfTrue="1">
      <formula>$F$24-$H$24=1</formula>
    </cfRule>
  </conditionalFormatting>
  <conditionalFormatting sqref="F25">
    <cfRule type="expression" dxfId="22" priority="62" stopIfTrue="1">
      <formula>$F$25-$H$25=1</formula>
    </cfRule>
  </conditionalFormatting>
  <conditionalFormatting sqref="F26">
    <cfRule type="expression" dxfId="21" priority="7" stopIfTrue="1">
      <formula>$F$26-$H$26=1</formula>
    </cfRule>
  </conditionalFormatting>
  <conditionalFormatting sqref="F27">
    <cfRule type="expression" dxfId="20" priority="6" stopIfTrue="1">
      <formula>$F$27-$H$27=1</formula>
    </cfRule>
  </conditionalFormatting>
  <conditionalFormatting sqref="F28">
    <cfRule type="expression" dxfId="19" priority="5" stopIfTrue="1">
      <formula>$F$28-$H$28=1</formula>
    </cfRule>
  </conditionalFormatting>
  <conditionalFormatting sqref="F29">
    <cfRule type="expression" dxfId="18" priority="4" stopIfTrue="1">
      <formula>$F$29-$H$29=1</formula>
    </cfRule>
  </conditionalFormatting>
  <conditionalFormatting sqref="F30">
    <cfRule type="expression" dxfId="17" priority="3" stopIfTrue="1">
      <formula>$F$30-$H$30=1</formula>
    </cfRule>
  </conditionalFormatting>
  <conditionalFormatting sqref="F31">
    <cfRule type="expression" dxfId="16" priority="96" stopIfTrue="1">
      <formula>$F$31-$H$31=1</formula>
    </cfRule>
  </conditionalFormatting>
  <conditionalFormatting sqref="F32">
    <cfRule type="expression" dxfId="15" priority="47" stopIfTrue="1">
      <formula>$F$32-$H$32=1</formula>
    </cfRule>
  </conditionalFormatting>
  <conditionalFormatting sqref="F33">
    <cfRule type="expression" dxfId="14" priority="89" stopIfTrue="1">
      <formula>$F$33-$H$33=1</formula>
    </cfRule>
  </conditionalFormatting>
  <conditionalFormatting sqref="F34">
    <cfRule type="expression" dxfId="13" priority="90" stopIfTrue="1">
      <formula>$F$34-$H$34=1</formula>
    </cfRule>
  </conditionalFormatting>
  <conditionalFormatting sqref="F35:F39">
    <cfRule type="expression" dxfId="12" priority="45" stopIfTrue="1">
      <formula>$F$35-$H$35=1</formula>
    </cfRule>
  </conditionalFormatting>
  <conditionalFormatting sqref="G32">
    <cfRule type="expression" dxfId="11" priority="48" stopIfTrue="1">
      <formula>$G$32-$I$32=1</formula>
    </cfRule>
  </conditionalFormatting>
  <conditionalFormatting sqref="G56">
    <cfRule type="expression" dxfId="10" priority="18" stopIfTrue="1">
      <formula>$G$54-$E$56=1</formula>
    </cfRule>
  </conditionalFormatting>
  <conditionalFormatting sqref="G57">
    <cfRule type="expression" dxfId="9" priority="17" stopIfTrue="1">
      <formula>$G$54-$E$57=1</formula>
    </cfRule>
  </conditionalFormatting>
  <conditionalFormatting sqref="G58">
    <cfRule type="expression" dxfId="8" priority="16" stopIfTrue="1">
      <formula>$G$54-$E$58=1</formula>
    </cfRule>
  </conditionalFormatting>
  <conditionalFormatting sqref="G59">
    <cfRule type="expression" dxfId="7" priority="15" stopIfTrue="1">
      <formula>$G$54-$E$59=1</formula>
    </cfRule>
  </conditionalFormatting>
  <conditionalFormatting sqref="G60">
    <cfRule type="expression" dxfId="6" priority="14" stopIfTrue="1">
      <formula>$G$54-$E$60=1</formula>
    </cfRule>
  </conditionalFormatting>
  <conditionalFormatting sqref="G55:H55">
    <cfRule type="expression" dxfId="5" priority="19" stopIfTrue="1">
      <formula>$G$54-$E$55=1</formula>
    </cfRule>
  </conditionalFormatting>
  <conditionalFormatting sqref="H19:H30">
    <cfRule type="cellIs" dxfId="4" priority="31" stopIfTrue="1" operator="equal">
      <formula>6</formula>
    </cfRule>
  </conditionalFormatting>
  <conditionalFormatting sqref="H91 H93 H95 H97 H99">
    <cfRule type="expression" dxfId="3" priority="134" stopIfTrue="1">
      <formula>OR($B90-$D90=0,NOT(K90))</formula>
    </cfRule>
  </conditionalFormatting>
  <conditionalFormatting sqref="I19:I30">
    <cfRule type="cellIs" dxfId="2" priority="65" stopIfTrue="1" operator="equal">
      <formula>11</formula>
    </cfRule>
  </conditionalFormatting>
  <conditionalFormatting sqref="I32:I34">
    <cfRule type="cellIs" dxfId="1" priority="46" stopIfTrue="1" operator="equal">
      <formula>11</formula>
    </cfRule>
  </conditionalFormatting>
  <conditionalFormatting sqref="J19:J30 J33">
    <cfRule type="cellIs" dxfId="0" priority="64" stopIfTrue="1" operator="equal">
      <formula>15</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5" max="16383" man="1"/>
    <brk id="3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9525</xdr:colOff>
                    <xdr:row>80</xdr:row>
                    <xdr:rowOff>9525</xdr:rowOff>
                  </from>
                  <to>
                    <xdr:col>7</xdr:col>
                    <xdr:colOff>238125</xdr:colOff>
                    <xdr:row>81</xdr:row>
                    <xdr:rowOff>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28575</xdr:colOff>
                    <xdr:row>51</xdr:row>
                    <xdr:rowOff>28575</xdr:rowOff>
                  </from>
                  <to>
                    <xdr:col>7</xdr:col>
                    <xdr:colOff>252413</xdr:colOff>
                    <xdr:row>51</xdr:row>
                    <xdr:rowOff>228600</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28575</xdr:colOff>
                    <xdr:row>41</xdr:row>
                    <xdr:rowOff>9525</xdr:rowOff>
                  </from>
                  <to>
                    <xdr:col>7</xdr:col>
                    <xdr:colOff>252413</xdr:colOff>
                    <xdr:row>41</xdr:row>
                    <xdr:rowOff>228600</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23813</xdr:colOff>
                    <xdr:row>75</xdr:row>
                    <xdr:rowOff>23813</xdr:rowOff>
                  </from>
                  <to>
                    <xdr:col>7</xdr:col>
                    <xdr:colOff>252413</xdr:colOff>
                    <xdr:row>75</xdr:row>
                    <xdr:rowOff>219075</xdr:rowOff>
                  </to>
                </anchor>
              </controlPr>
            </control>
          </mc:Choice>
        </mc:AlternateContent>
        <mc:AlternateContent xmlns:mc="http://schemas.openxmlformats.org/markup-compatibility/2006">
          <mc:Choice Requires="x14">
            <control shapeId="2119" r:id="rId9" name="Drop Down 71">
              <controlPr locked="0" defaultSize="0" autoLine="0" autoPict="0">
                <anchor moveWithCells="1">
                  <from>
                    <xdr:col>6</xdr:col>
                    <xdr:colOff>28575</xdr:colOff>
                    <xdr:row>14</xdr:row>
                    <xdr:rowOff>176213</xdr:rowOff>
                  </from>
                  <to>
                    <xdr:col>7</xdr:col>
                    <xdr:colOff>0</xdr:colOff>
                    <xdr:row>15</xdr:row>
                    <xdr:rowOff>0</xdr:rowOff>
                  </to>
                </anchor>
              </controlPr>
            </control>
          </mc:Choice>
        </mc:AlternateContent>
        <mc:AlternateContent xmlns:mc="http://schemas.openxmlformats.org/markup-compatibility/2006">
          <mc:Choice Requires="x14">
            <control shapeId="2122" r:id="rId10" name="Drop Down 74">
              <controlPr locked="0" defaultSize="0" autoLine="0" autoPict="0">
                <anchor moveWithCells="1">
                  <from>
                    <xdr:col>1</xdr:col>
                    <xdr:colOff>23813</xdr:colOff>
                    <xdr:row>76</xdr:row>
                    <xdr:rowOff>28575</xdr:rowOff>
                  </from>
                  <to>
                    <xdr:col>7</xdr:col>
                    <xdr:colOff>252413</xdr:colOff>
                    <xdr:row>76</xdr:row>
                    <xdr:rowOff>228600</xdr:rowOff>
                  </to>
                </anchor>
              </controlPr>
            </control>
          </mc:Choice>
        </mc:AlternateContent>
        <mc:AlternateContent xmlns:mc="http://schemas.openxmlformats.org/markup-compatibility/2006">
          <mc:Choice Requires="x14">
            <control shapeId="2123" r:id="rId11" name="Drop Down 75">
              <controlPr locked="0" defaultSize="0" autoLine="0" autoPict="0">
                <anchor moveWithCells="1">
                  <from>
                    <xdr:col>1</xdr:col>
                    <xdr:colOff>9525</xdr:colOff>
                    <xdr:row>87</xdr:row>
                    <xdr:rowOff>23813</xdr:rowOff>
                  </from>
                  <to>
                    <xdr:col>2</xdr:col>
                    <xdr:colOff>138113</xdr:colOff>
                    <xdr:row>88</xdr:row>
                    <xdr:rowOff>0</xdr:rowOff>
                  </to>
                </anchor>
              </controlPr>
            </control>
          </mc:Choice>
        </mc:AlternateContent>
        <mc:AlternateContent xmlns:mc="http://schemas.openxmlformats.org/markup-compatibility/2006">
          <mc:Choice Requires="x14">
            <control shapeId="2124" r:id="rId12" name="Drop Down 76">
              <controlPr locked="0" defaultSize="0" autoLine="0" autoPict="0">
                <anchor moveWithCells="1">
                  <from>
                    <xdr:col>1</xdr:col>
                    <xdr:colOff>28575</xdr:colOff>
                    <xdr:row>89</xdr:row>
                    <xdr:rowOff>23813</xdr:rowOff>
                  </from>
                  <to>
                    <xdr:col>5</xdr:col>
                    <xdr:colOff>1000125</xdr:colOff>
                    <xdr:row>90</xdr:row>
                    <xdr:rowOff>0</xdr:rowOff>
                  </to>
                </anchor>
              </controlPr>
            </control>
          </mc:Choice>
        </mc:AlternateContent>
        <mc:AlternateContent xmlns:mc="http://schemas.openxmlformats.org/markup-compatibility/2006">
          <mc:Choice Requires="x14">
            <control shapeId="2125" r:id="rId13" name="Drop Down 77">
              <controlPr locked="0" defaultSize="0" autoLine="0" autoPict="0">
                <anchor moveWithCells="1">
                  <from>
                    <xdr:col>1</xdr:col>
                    <xdr:colOff>28575</xdr:colOff>
                    <xdr:row>91</xdr:row>
                    <xdr:rowOff>23813</xdr:rowOff>
                  </from>
                  <to>
                    <xdr:col>5</xdr:col>
                    <xdr:colOff>1000125</xdr:colOff>
                    <xdr:row>92</xdr:row>
                    <xdr:rowOff>0</xdr:rowOff>
                  </to>
                </anchor>
              </controlPr>
            </control>
          </mc:Choice>
        </mc:AlternateContent>
        <mc:AlternateContent xmlns:mc="http://schemas.openxmlformats.org/markup-compatibility/2006">
          <mc:Choice Requires="x14">
            <control shapeId="2127" r:id="rId14" name="Drop Down 79">
              <controlPr locked="0" defaultSize="0" autoLine="0" autoPict="0">
                <anchor moveWithCells="1">
                  <from>
                    <xdr:col>1</xdr:col>
                    <xdr:colOff>28575</xdr:colOff>
                    <xdr:row>93</xdr:row>
                    <xdr:rowOff>23813</xdr:rowOff>
                  </from>
                  <to>
                    <xdr:col>5</xdr:col>
                    <xdr:colOff>1000125</xdr:colOff>
                    <xdr:row>94</xdr:row>
                    <xdr:rowOff>0</xdr:rowOff>
                  </to>
                </anchor>
              </controlPr>
            </control>
          </mc:Choice>
        </mc:AlternateContent>
        <mc:AlternateContent xmlns:mc="http://schemas.openxmlformats.org/markup-compatibility/2006">
          <mc:Choice Requires="x14">
            <control shapeId="2128" r:id="rId15" name="Drop Down 80">
              <controlPr locked="0" defaultSize="0" autoLine="0" autoPict="0">
                <anchor moveWithCells="1">
                  <from>
                    <xdr:col>1</xdr:col>
                    <xdr:colOff>28575</xdr:colOff>
                    <xdr:row>95</xdr:row>
                    <xdr:rowOff>9525</xdr:rowOff>
                  </from>
                  <to>
                    <xdr:col>5</xdr:col>
                    <xdr:colOff>1000125</xdr:colOff>
                    <xdr:row>96</xdr:row>
                    <xdr:rowOff>0</xdr:rowOff>
                  </to>
                </anchor>
              </controlPr>
            </control>
          </mc:Choice>
        </mc:AlternateContent>
        <mc:AlternateContent xmlns:mc="http://schemas.openxmlformats.org/markup-compatibility/2006">
          <mc:Choice Requires="x14">
            <control shapeId="2129" r:id="rId16" name="Drop Down 81">
              <controlPr locked="0" defaultSize="0" autoLine="0" autoPict="0">
                <anchor moveWithCells="1">
                  <from>
                    <xdr:col>1</xdr:col>
                    <xdr:colOff>28575</xdr:colOff>
                    <xdr:row>97</xdr:row>
                    <xdr:rowOff>9525</xdr:rowOff>
                  </from>
                  <to>
                    <xdr:col>5</xdr:col>
                    <xdr:colOff>1000125</xdr:colOff>
                    <xdr:row>98</xdr:row>
                    <xdr:rowOff>0</xdr:rowOff>
                  </to>
                </anchor>
              </controlPr>
            </control>
          </mc:Choice>
        </mc:AlternateContent>
        <mc:AlternateContent xmlns:mc="http://schemas.openxmlformats.org/markup-compatibility/2006">
          <mc:Choice Requires="x14">
            <control shapeId="2130" r:id="rId17" name="Drop Down 82">
              <controlPr locked="0" defaultSize="0" autoLine="0" autoPict="0">
                <anchor moveWithCells="1">
                  <from>
                    <xdr:col>1</xdr:col>
                    <xdr:colOff>28575</xdr:colOff>
                    <xdr:row>61</xdr:row>
                    <xdr:rowOff>23813</xdr:rowOff>
                  </from>
                  <to>
                    <xdr:col>7</xdr:col>
                    <xdr:colOff>252413</xdr:colOff>
                    <xdr:row>61</xdr:row>
                    <xdr:rowOff>219075</xdr:rowOff>
                  </to>
                </anchor>
              </controlPr>
            </control>
          </mc:Choice>
        </mc:AlternateContent>
        <mc:AlternateContent xmlns:mc="http://schemas.openxmlformats.org/markup-compatibility/2006">
          <mc:Choice Requires="x14">
            <control shapeId="2132" r:id="rId18" name="Drop Down 84">
              <controlPr locked="0" defaultSize="0" autoLine="0" autoPict="0">
                <anchor moveWithCells="1">
                  <from>
                    <xdr:col>1</xdr:col>
                    <xdr:colOff>28575</xdr:colOff>
                    <xdr:row>78</xdr:row>
                    <xdr:rowOff>23813</xdr:rowOff>
                  </from>
                  <to>
                    <xdr:col>7</xdr:col>
                    <xdr:colOff>252413</xdr:colOff>
                    <xdr:row>78</xdr:row>
                    <xdr:rowOff>219075</xdr:rowOff>
                  </to>
                </anchor>
              </controlPr>
            </control>
          </mc:Choice>
        </mc:AlternateContent>
        <mc:AlternateContent xmlns:mc="http://schemas.openxmlformats.org/markup-compatibility/2006">
          <mc:Choice Requires="x14">
            <control shapeId="2133" r:id="rId19" name="Drop Down 85">
              <controlPr locked="0" defaultSize="0" autoLine="0" autoPict="0">
                <anchor moveWithCells="1">
                  <from>
                    <xdr:col>1</xdr:col>
                    <xdr:colOff>28575</xdr:colOff>
                    <xdr:row>54</xdr:row>
                    <xdr:rowOff>28575</xdr:rowOff>
                  </from>
                  <to>
                    <xdr:col>2</xdr:col>
                    <xdr:colOff>823913</xdr:colOff>
                    <xdr:row>55</xdr:row>
                    <xdr:rowOff>0</xdr:rowOff>
                  </to>
                </anchor>
              </controlPr>
            </control>
          </mc:Choice>
        </mc:AlternateContent>
        <mc:AlternateContent xmlns:mc="http://schemas.openxmlformats.org/markup-compatibility/2006">
          <mc:Choice Requires="x14">
            <control shapeId="2135" r:id="rId20" name="Drop Down 87">
              <controlPr locked="0" defaultSize="0" autoLine="0" autoPict="0">
                <anchor moveWithCells="1">
                  <from>
                    <xdr:col>1</xdr:col>
                    <xdr:colOff>28575</xdr:colOff>
                    <xdr:row>55</xdr:row>
                    <xdr:rowOff>23813</xdr:rowOff>
                  </from>
                  <to>
                    <xdr:col>2</xdr:col>
                    <xdr:colOff>823913</xdr:colOff>
                    <xdr:row>55</xdr:row>
                    <xdr:rowOff>228600</xdr:rowOff>
                  </to>
                </anchor>
              </controlPr>
            </control>
          </mc:Choice>
        </mc:AlternateContent>
        <mc:AlternateContent xmlns:mc="http://schemas.openxmlformats.org/markup-compatibility/2006">
          <mc:Choice Requires="x14">
            <control shapeId="2136" r:id="rId21" name="Drop Down 88">
              <controlPr locked="0" defaultSize="0" autoLine="0" autoPict="0">
                <anchor moveWithCells="1">
                  <from>
                    <xdr:col>1</xdr:col>
                    <xdr:colOff>28575</xdr:colOff>
                    <xdr:row>56</xdr:row>
                    <xdr:rowOff>23813</xdr:rowOff>
                  </from>
                  <to>
                    <xdr:col>2</xdr:col>
                    <xdr:colOff>823913</xdr:colOff>
                    <xdr:row>56</xdr:row>
                    <xdr:rowOff>228600</xdr:rowOff>
                  </to>
                </anchor>
              </controlPr>
            </control>
          </mc:Choice>
        </mc:AlternateContent>
        <mc:AlternateContent xmlns:mc="http://schemas.openxmlformats.org/markup-compatibility/2006">
          <mc:Choice Requires="x14">
            <control shapeId="2137" r:id="rId22" name="Drop Down 89">
              <controlPr locked="0" defaultSize="0" autoLine="0" autoPict="0">
                <anchor moveWithCells="1">
                  <from>
                    <xdr:col>1</xdr:col>
                    <xdr:colOff>28575</xdr:colOff>
                    <xdr:row>57</xdr:row>
                    <xdr:rowOff>23813</xdr:rowOff>
                  </from>
                  <to>
                    <xdr:col>2</xdr:col>
                    <xdr:colOff>823913</xdr:colOff>
                    <xdr:row>57</xdr:row>
                    <xdr:rowOff>228600</xdr:rowOff>
                  </to>
                </anchor>
              </controlPr>
            </control>
          </mc:Choice>
        </mc:AlternateContent>
        <mc:AlternateContent xmlns:mc="http://schemas.openxmlformats.org/markup-compatibility/2006">
          <mc:Choice Requires="x14">
            <control shapeId="2138" r:id="rId23" name="Drop Down 90">
              <controlPr locked="0" defaultSize="0" autoLine="0" autoPict="0">
                <anchor moveWithCells="1">
                  <from>
                    <xdr:col>1</xdr:col>
                    <xdr:colOff>28575</xdr:colOff>
                    <xdr:row>58</xdr:row>
                    <xdr:rowOff>0</xdr:rowOff>
                  </from>
                  <to>
                    <xdr:col>2</xdr:col>
                    <xdr:colOff>823913</xdr:colOff>
                    <xdr:row>58</xdr:row>
                    <xdr:rowOff>228600</xdr:rowOff>
                  </to>
                </anchor>
              </controlPr>
            </control>
          </mc:Choice>
        </mc:AlternateContent>
        <mc:AlternateContent xmlns:mc="http://schemas.openxmlformats.org/markup-compatibility/2006">
          <mc:Choice Requires="x14">
            <control shapeId="2139" r:id="rId24" name="Drop Down 91">
              <controlPr locked="0" defaultSize="0" autoLine="0" autoPict="0">
                <anchor moveWithCells="1">
                  <from>
                    <xdr:col>4</xdr:col>
                    <xdr:colOff>381000</xdr:colOff>
                    <xdr:row>54</xdr:row>
                    <xdr:rowOff>28575</xdr:rowOff>
                  </from>
                  <to>
                    <xdr:col>6</xdr:col>
                    <xdr:colOff>9525</xdr:colOff>
                    <xdr:row>54</xdr:row>
                    <xdr:rowOff>228600</xdr:rowOff>
                  </to>
                </anchor>
              </controlPr>
            </control>
          </mc:Choice>
        </mc:AlternateContent>
        <mc:AlternateContent xmlns:mc="http://schemas.openxmlformats.org/markup-compatibility/2006">
          <mc:Choice Requires="x14">
            <control shapeId="2140" r:id="rId25" name="Drop Down 92">
              <controlPr locked="0" defaultSize="0" autoLine="0" autoPict="0">
                <anchor moveWithCells="1">
                  <from>
                    <xdr:col>4</xdr:col>
                    <xdr:colOff>371475</xdr:colOff>
                    <xdr:row>55</xdr:row>
                    <xdr:rowOff>23813</xdr:rowOff>
                  </from>
                  <to>
                    <xdr:col>6</xdr:col>
                    <xdr:colOff>0</xdr:colOff>
                    <xdr:row>55</xdr:row>
                    <xdr:rowOff>228600</xdr:rowOff>
                  </to>
                </anchor>
              </controlPr>
            </control>
          </mc:Choice>
        </mc:AlternateContent>
        <mc:AlternateContent xmlns:mc="http://schemas.openxmlformats.org/markup-compatibility/2006">
          <mc:Choice Requires="x14">
            <control shapeId="2141" r:id="rId26" name="Drop Down 93">
              <controlPr locked="0" defaultSize="0" autoLine="0" autoPict="0">
                <anchor moveWithCells="1">
                  <from>
                    <xdr:col>4</xdr:col>
                    <xdr:colOff>371475</xdr:colOff>
                    <xdr:row>56</xdr:row>
                    <xdr:rowOff>23813</xdr:rowOff>
                  </from>
                  <to>
                    <xdr:col>6</xdr:col>
                    <xdr:colOff>0</xdr:colOff>
                    <xdr:row>56</xdr:row>
                    <xdr:rowOff>228600</xdr:rowOff>
                  </to>
                </anchor>
              </controlPr>
            </control>
          </mc:Choice>
        </mc:AlternateContent>
        <mc:AlternateContent xmlns:mc="http://schemas.openxmlformats.org/markup-compatibility/2006">
          <mc:Choice Requires="x14">
            <control shapeId="2142" r:id="rId27" name="Drop Down 94">
              <controlPr locked="0" defaultSize="0" autoLine="0" autoPict="0">
                <anchor moveWithCells="1">
                  <from>
                    <xdr:col>4</xdr:col>
                    <xdr:colOff>371475</xdr:colOff>
                    <xdr:row>57</xdr:row>
                    <xdr:rowOff>28575</xdr:rowOff>
                  </from>
                  <to>
                    <xdr:col>6</xdr:col>
                    <xdr:colOff>0</xdr:colOff>
                    <xdr:row>58</xdr:row>
                    <xdr:rowOff>0</xdr:rowOff>
                  </to>
                </anchor>
              </controlPr>
            </control>
          </mc:Choice>
        </mc:AlternateContent>
        <mc:AlternateContent xmlns:mc="http://schemas.openxmlformats.org/markup-compatibility/2006">
          <mc:Choice Requires="x14">
            <control shapeId="2143" r:id="rId28" name="Drop Down 95">
              <controlPr locked="0" defaultSize="0" autoLine="0" autoPict="0">
                <anchor moveWithCells="1">
                  <from>
                    <xdr:col>4</xdr:col>
                    <xdr:colOff>371475</xdr:colOff>
                    <xdr:row>58</xdr:row>
                    <xdr:rowOff>28575</xdr:rowOff>
                  </from>
                  <to>
                    <xdr:col>6</xdr:col>
                    <xdr:colOff>0</xdr:colOff>
                    <xdr:row>59</xdr:row>
                    <xdr:rowOff>0</xdr:rowOff>
                  </to>
                </anchor>
              </controlPr>
            </control>
          </mc:Choice>
        </mc:AlternateContent>
        <mc:AlternateContent xmlns:mc="http://schemas.openxmlformats.org/markup-compatibility/2006">
          <mc:Choice Requires="x14">
            <control shapeId="2144" r:id="rId29" name="Drop Down 96">
              <controlPr locked="0" defaultSize="0" autoLine="0" autoPict="0">
                <anchor moveWithCells="1">
                  <from>
                    <xdr:col>4</xdr:col>
                    <xdr:colOff>371475</xdr:colOff>
                    <xdr:row>59</xdr:row>
                    <xdr:rowOff>28575</xdr:rowOff>
                  </from>
                  <to>
                    <xdr:col>6</xdr:col>
                    <xdr:colOff>0</xdr:colOff>
                    <xdr:row>60</xdr:row>
                    <xdr:rowOff>0</xdr:rowOff>
                  </to>
                </anchor>
              </controlPr>
            </control>
          </mc:Choice>
        </mc:AlternateContent>
        <mc:AlternateContent xmlns:mc="http://schemas.openxmlformats.org/markup-compatibility/2006">
          <mc:Choice Requires="x14">
            <control shapeId="2147" r:id="rId30" name="Drop Down 99">
              <controlPr locked="0" defaultSize="0" autoLine="0" autoPict="0">
                <anchor moveWithCells="1">
                  <from>
                    <xdr:col>0</xdr:col>
                    <xdr:colOff>1524000</xdr:colOff>
                    <xdr:row>59</xdr:row>
                    <xdr:rowOff>23813</xdr:rowOff>
                  </from>
                  <to>
                    <xdr:col>0</xdr:col>
                    <xdr:colOff>2638425</xdr:colOff>
                    <xdr:row>60</xdr:row>
                    <xdr:rowOff>0</xdr:rowOff>
                  </to>
                </anchor>
              </controlPr>
            </control>
          </mc:Choice>
        </mc:AlternateContent>
        <mc:AlternateContent xmlns:mc="http://schemas.openxmlformats.org/markup-compatibility/2006">
          <mc:Choice Requires="x14">
            <control shapeId="2150" r:id="rId31" name="Drop Down 102">
              <controlPr locked="0" defaultSize="0" autoLine="0" autoPict="0">
                <anchor moveWithCells="1">
                  <from>
                    <xdr:col>1</xdr:col>
                    <xdr:colOff>28575</xdr:colOff>
                    <xdr:row>43</xdr:row>
                    <xdr:rowOff>9525</xdr:rowOff>
                  </from>
                  <to>
                    <xdr:col>7</xdr:col>
                    <xdr:colOff>252413</xdr:colOff>
                    <xdr:row>43</xdr:row>
                    <xdr:rowOff>228600</xdr:rowOff>
                  </to>
                </anchor>
              </controlPr>
            </control>
          </mc:Choice>
        </mc:AlternateContent>
        <mc:AlternateContent xmlns:mc="http://schemas.openxmlformats.org/markup-compatibility/2006">
          <mc:Choice Requires="x14">
            <control shapeId="2151" r:id="rId32" name="Drop Down 103">
              <controlPr locked="0" defaultSize="0" autoLine="0" autoPict="0">
                <anchor moveWithCells="1">
                  <from>
                    <xdr:col>1</xdr:col>
                    <xdr:colOff>28575</xdr:colOff>
                    <xdr:row>45</xdr:row>
                    <xdr:rowOff>9525</xdr:rowOff>
                  </from>
                  <to>
                    <xdr:col>7</xdr:col>
                    <xdr:colOff>252413</xdr:colOff>
                    <xdr:row>45</xdr:row>
                    <xdr:rowOff>228600</xdr:rowOff>
                  </to>
                </anchor>
              </controlPr>
            </control>
          </mc:Choice>
        </mc:AlternateContent>
        <mc:AlternateContent xmlns:mc="http://schemas.openxmlformats.org/markup-compatibility/2006">
          <mc:Choice Requires="x14">
            <control shapeId="2152" r:id="rId33" name="Drop Down 104">
              <controlPr locked="0" defaultSize="0" autoLine="0" autoPict="0">
                <anchor moveWithCells="1">
                  <from>
                    <xdr:col>1</xdr:col>
                    <xdr:colOff>28575</xdr:colOff>
                    <xdr:row>47</xdr:row>
                    <xdr:rowOff>9525</xdr:rowOff>
                  </from>
                  <to>
                    <xdr:col>7</xdr:col>
                    <xdr:colOff>252413</xdr:colOff>
                    <xdr:row>47</xdr:row>
                    <xdr:rowOff>228600</xdr:rowOff>
                  </to>
                </anchor>
              </controlPr>
            </control>
          </mc:Choice>
        </mc:AlternateContent>
        <mc:AlternateContent xmlns:mc="http://schemas.openxmlformats.org/markup-compatibility/2006">
          <mc:Choice Requires="x14">
            <control shapeId="2153" r:id="rId34" name="Drop Down 105">
              <controlPr locked="0" defaultSize="0" autoLine="0" autoPict="0">
                <anchor moveWithCells="1">
                  <from>
                    <xdr:col>1</xdr:col>
                    <xdr:colOff>28575</xdr:colOff>
                    <xdr:row>49</xdr:row>
                    <xdr:rowOff>0</xdr:rowOff>
                  </from>
                  <to>
                    <xdr:col>7</xdr:col>
                    <xdr:colOff>252413</xdr:colOff>
                    <xdr:row>49</xdr:row>
                    <xdr:rowOff>219075</xdr:rowOff>
                  </to>
                </anchor>
              </controlPr>
            </control>
          </mc:Choice>
        </mc:AlternateContent>
        <mc:AlternateContent xmlns:mc="http://schemas.openxmlformats.org/markup-compatibility/2006">
          <mc:Choice Requires="x14">
            <control shapeId="2165" r:id="rId35" name="Drop Down 117">
              <controlPr locked="0" defaultSize="0" autoLine="0" autoPict="0">
                <anchor moveWithCells="1">
                  <from>
                    <xdr:col>1</xdr:col>
                    <xdr:colOff>28575</xdr:colOff>
                    <xdr:row>65</xdr:row>
                    <xdr:rowOff>28575</xdr:rowOff>
                  </from>
                  <to>
                    <xdr:col>7</xdr:col>
                    <xdr:colOff>276225</xdr:colOff>
                    <xdr:row>66</xdr:row>
                    <xdr:rowOff>0</xdr:rowOff>
                  </to>
                </anchor>
              </controlPr>
            </control>
          </mc:Choice>
        </mc:AlternateContent>
        <mc:AlternateContent xmlns:mc="http://schemas.openxmlformats.org/markup-compatibility/2006">
          <mc:Choice Requires="x14">
            <control shapeId="2166" r:id="rId36" name="Drop Down 118">
              <controlPr locked="0" defaultSize="0" autoLine="0" autoPict="0">
                <anchor moveWithCells="1">
                  <from>
                    <xdr:col>1</xdr:col>
                    <xdr:colOff>28575</xdr:colOff>
                    <xdr:row>67</xdr:row>
                    <xdr:rowOff>28575</xdr:rowOff>
                  </from>
                  <to>
                    <xdr:col>7</xdr:col>
                    <xdr:colOff>276225</xdr:colOff>
                    <xdr:row>68</xdr:row>
                    <xdr:rowOff>0</xdr:rowOff>
                  </to>
                </anchor>
              </controlPr>
            </control>
          </mc:Choice>
        </mc:AlternateContent>
        <mc:AlternateContent xmlns:mc="http://schemas.openxmlformats.org/markup-compatibility/2006">
          <mc:Choice Requires="x14">
            <control shapeId="2167" r:id="rId37" name="Drop Down 119">
              <controlPr locked="0" defaultSize="0" autoLine="0" autoPict="0">
                <anchor moveWithCells="1">
                  <from>
                    <xdr:col>1</xdr:col>
                    <xdr:colOff>28575</xdr:colOff>
                    <xdr:row>69</xdr:row>
                    <xdr:rowOff>28575</xdr:rowOff>
                  </from>
                  <to>
                    <xdr:col>7</xdr:col>
                    <xdr:colOff>276225</xdr:colOff>
                    <xdr:row>70</xdr:row>
                    <xdr:rowOff>0</xdr:rowOff>
                  </to>
                </anchor>
              </controlPr>
            </control>
          </mc:Choice>
        </mc:AlternateContent>
        <mc:AlternateContent xmlns:mc="http://schemas.openxmlformats.org/markup-compatibility/2006">
          <mc:Choice Requires="x14">
            <control shapeId="2168" r:id="rId38" name="Drop Down 120">
              <controlPr locked="0" defaultSize="0" autoLine="0" autoPict="0">
                <anchor moveWithCells="1">
                  <from>
                    <xdr:col>1</xdr:col>
                    <xdr:colOff>28575</xdr:colOff>
                    <xdr:row>71</xdr:row>
                    <xdr:rowOff>28575</xdr:rowOff>
                  </from>
                  <to>
                    <xdr:col>7</xdr:col>
                    <xdr:colOff>276225</xdr:colOff>
                    <xdr:row>72</xdr:row>
                    <xdr:rowOff>0</xdr:rowOff>
                  </to>
                </anchor>
              </controlPr>
            </control>
          </mc:Choice>
        </mc:AlternateContent>
        <mc:AlternateContent xmlns:mc="http://schemas.openxmlformats.org/markup-compatibility/2006">
          <mc:Choice Requires="x14">
            <control shapeId="2169" r:id="rId39" name="Drop Down 121">
              <controlPr locked="0" defaultSize="0" autoLine="0" autoPict="0">
                <anchor moveWithCells="1">
                  <from>
                    <xdr:col>1</xdr:col>
                    <xdr:colOff>28575</xdr:colOff>
                    <xdr:row>73</xdr:row>
                    <xdr:rowOff>28575</xdr:rowOff>
                  </from>
                  <to>
                    <xdr:col>7</xdr:col>
                    <xdr:colOff>276225</xdr:colOff>
                    <xdr:row>74</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H28" sqref="H28"/>
    </sheetView>
  </sheetViews>
  <sheetFormatPr baseColWidth="10" defaultColWidth="11.42578125" defaultRowHeight="15.4" x14ac:dyDescent="0.45"/>
  <cols>
    <col min="1" max="7" width="12.640625" style="1" customWidth="1"/>
    <col min="8" max="16384" width="11.42578125" style="1"/>
  </cols>
  <sheetData>
    <row r="1" spans="1:8" x14ac:dyDescent="0.45">
      <c r="A1" s="1" t="s">
        <v>20</v>
      </c>
      <c r="H1" s="85">
        <f>COUNTA(A2:G38)</f>
        <v>0</v>
      </c>
    </row>
    <row r="2" spans="1:8" x14ac:dyDescent="0.45">
      <c r="A2" s="189"/>
      <c r="B2" s="189"/>
      <c r="C2" s="189"/>
      <c r="D2" s="189"/>
      <c r="E2" s="189"/>
      <c r="F2" s="189"/>
      <c r="G2" s="189"/>
    </row>
    <row r="3" spans="1:8" x14ac:dyDescent="0.45">
      <c r="A3" s="189"/>
      <c r="B3" s="189"/>
      <c r="C3" s="189"/>
      <c r="D3" s="189"/>
      <c r="E3" s="189"/>
      <c r="F3" s="189"/>
      <c r="G3" s="189"/>
    </row>
    <row r="4" spans="1:8" x14ac:dyDescent="0.45">
      <c r="A4" s="189"/>
      <c r="B4" s="189"/>
      <c r="C4" s="189"/>
      <c r="D4" s="189"/>
      <c r="E4" s="189"/>
      <c r="F4" s="189"/>
      <c r="G4" s="189"/>
    </row>
    <row r="5" spans="1:8" x14ac:dyDescent="0.45">
      <c r="A5" s="189"/>
      <c r="B5" s="189"/>
      <c r="C5" s="189"/>
      <c r="D5" s="189"/>
      <c r="E5" s="189"/>
      <c r="F5" s="189"/>
      <c r="G5" s="189"/>
    </row>
    <row r="6" spans="1:8" x14ac:dyDescent="0.45">
      <c r="A6" s="189"/>
      <c r="B6" s="189"/>
      <c r="C6" s="189"/>
      <c r="D6" s="189"/>
      <c r="E6" s="189"/>
      <c r="F6" s="189"/>
      <c r="G6" s="189"/>
    </row>
    <row r="7" spans="1:8" x14ac:dyDescent="0.45">
      <c r="A7" s="189"/>
      <c r="B7" s="189"/>
      <c r="C7" s="189"/>
      <c r="D7" s="189"/>
      <c r="E7" s="189"/>
      <c r="F7" s="189"/>
      <c r="G7" s="189"/>
    </row>
    <row r="8" spans="1:8" x14ac:dyDescent="0.45">
      <c r="A8" s="189"/>
      <c r="B8" s="189"/>
      <c r="C8" s="189"/>
      <c r="D8" s="189"/>
      <c r="E8" s="189"/>
      <c r="F8" s="189"/>
      <c r="G8" s="189"/>
    </row>
    <row r="9" spans="1:8" x14ac:dyDescent="0.45">
      <c r="A9" s="189"/>
      <c r="B9" s="189"/>
      <c r="C9" s="189"/>
      <c r="D9" s="189"/>
      <c r="E9" s="189"/>
      <c r="F9" s="189"/>
      <c r="G9" s="189"/>
    </row>
    <row r="10" spans="1:8" x14ac:dyDescent="0.45">
      <c r="A10" s="189"/>
      <c r="B10" s="189"/>
      <c r="C10" s="189"/>
      <c r="D10" s="189"/>
      <c r="E10" s="189"/>
      <c r="F10" s="189"/>
      <c r="G10" s="189"/>
    </row>
    <row r="11" spans="1:8" x14ac:dyDescent="0.45">
      <c r="A11" s="189"/>
      <c r="B11" s="189"/>
      <c r="C11" s="189"/>
      <c r="D11" s="189"/>
      <c r="E11" s="189"/>
      <c r="F11" s="189"/>
      <c r="G11" s="189"/>
    </row>
    <row r="12" spans="1:8" x14ac:dyDescent="0.45">
      <c r="A12" s="189"/>
      <c r="B12" s="189"/>
      <c r="C12" s="189"/>
      <c r="D12" s="189"/>
      <c r="E12" s="189"/>
      <c r="F12" s="189"/>
      <c r="G12" s="189"/>
    </row>
    <row r="13" spans="1:8" x14ac:dyDescent="0.45">
      <c r="A13" s="189"/>
      <c r="B13" s="189"/>
      <c r="C13" s="189"/>
      <c r="D13" s="189"/>
      <c r="E13" s="189"/>
      <c r="F13" s="189"/>
      <c r="G13" s="189"/>
    </row>
    <row r="14" spans="1:8" x14ac:dyDescent="0.45">
      <c r="A14" s="189"/>
      <c r="B14" s="189"/>
      <c r="C14" s="189"/>
      <c r="D14" s="189"/>
      <c r="E14" s="189"/>
      <c r="F14" s="189"/>
      <c r="G14" s="189"/>
    </row>
    <row r="15" spans="1:8" x14ac:dyDescent="0.45">
      <c r="A15" s="189"/>
      <c r="B15" s="189"/>
      <c r="C15" s="189"/>
      <c r="D15" s="189"/>
      <c r="E15" s="189"/>
      <c r="F15" s="189"/>
      <c r="G15" s="189"/>
    </row>
    <row r="16" spans="1:8" x14ac:dyDescent="0.45">
      <c r="A16" s="189"/>
      <c r="B16" s="189"/>
      <c r="C16" s="189"/>
      <c r="D16" s="189"/>
      <c r="E16" s="189"/>
      <c r="F16" s="189"/>
      <c r="G16" s="189"/>
    </row>
    <row r="17" spans="1:7" x14ac:dyDescent="0.45">
      <c r="A17" s="189"/>
      <c r="B17" s="189"/>
      <c r="C17" s="189"/>
      <c r="D17" s="189"/>
      <c r="E17" s="189"/>
      <c r="F17" s="189"/>
      <c r="G17" s="189"/>
    </row>
    <row r="18" spans="1:7" x14ac:dyDescent="0.45">
      <c r="A18" s="189"/>
      <c r="B18" s="189"/>
      <c r="C18" s="189"/>
      <c r="D18" s="189"/>
      <c r="E18" s="189"/>
      <c r="F18" s="189"/>
      <c r="G18" s="189"/>
    </row>
    <row r="19" spans="1:7" x14ac:dyDescent="0.45">
      <c r="A19" s="189"/>
      <c r="B19" s="189"/>
      <c r="C19" s="189"/>
      <c r="D19" s="189"/>
      <c r="E19" s="189"/>
      <c r="F19" s="189"/>
      <c r="G19" s="189"/>
    </row>
    <row r="20" spans="1:7" x14ac:dyDescent="0.45">
      <c r="A20" s="189"/>
      <c r="B20" s="189"/>
      <c r="C20" s="189"/>
      <c r="D20" s="189"/>
      <c r="E20" s="189"/>
      <c r="F20" s="189"/>
      <c r="G20" s="189"/>
    </row>
    <row r="21" spans="1:7" x14ac:dyDescent="0.45">
      <c r="A21" s="189"/>
      <c r="B21" s="189"/>
      <c r="C21" s="189"/>
      <c r="D21" s="189"/>
      <c r="E21" s="189"/>
      <c r="F21" s="189"/>
      <c r="G21" s="189"/>
    </row>
    <row r="22" spans="1:7" x14ac:dyDescent="0.45">
      <c r="A22" s="189"/>
      <c r="B22" s="189"/>
      <c r="C22" s="189"/>
      <c r="D22" s="189"/>
      <c r="E22" s="189"/>
      <c r="F22" s="189"/>
      <c r="G22" s="189"/>
    </row>
    <row r="23" spans="1:7" x14ac:dyDescent="0.45">
      <c r="A23" s="189"/>
      <c r="B23" s="189"/>
      <c r="C23" s="189"/>
      <c r="D23" s="189"/>
      <c r="E23" s="189"/>
      <c r="F23" s="189"/>
      <c r="G23" s="189"/>
    </row>
    <row r="24" spans="1:7" x14ac:dyDescent="0.45">
      <c r="A24" s="189"/>
      <c r="B24" s="189"/>
      <c r="C24" s="189"/>
      <c r="D24" s="189"/>
      <c r="E24" s="189"/>
      <c r="F24" s="189"/>
      <c r="G24" s="189"/>
    </row>
    <row r="25" spans="1:7" x14ac:dyDescent="0.45">
      <c r="A25" s="189"/>
      <c r="B25" s="189"/>
      <c r="C25" s="189"/>
      <c r="D25" s="189"/>
      <c r="E25" s="189"/>
      <c r="F25" s="189"/>
      <c r="G25" s="189"/>
    </row>
    <row r="26" spans="1:7" x14ac:dyDescent="0.45">
      <c r="A26" s="189"/>
      <c r="B26" s="189"/>
      <c r="C26" s="189"/>
      <c r="D26" s="189"/>
      <c r="E26" s="189"/>
      <c r="F26" s="189"/>
      <c r="G26" s="189"/>
    </row>
    <row r="27" spans="1:7" x14ac:dyDescent="0.45">
      <c r="A27" s="189"/>
      <c r="B27" s="189"/>
      <c r="C27" s="189"/>
      <c r="D27" s="189"/>
      <c r="E27" s="189"/>
      <c r="F27" s="189"/>
      <c r="G27" s="189"/>
    </row>
    <row r="28" spans="1:7" x14ac:dyDescent="0.45">
      <c r="A28" s="189"/>
      <c r="B28" s="189"/>
      <c r="C28" s="189"/>
      <c r="D28" s="189"/>
      <c r="E28" s="189"/>
      <c r="F28" s="189"/>
      <c r="G28" s="189"/>
    </row>
    <row r="29" spans="1:7" x14ac:dyDescent="0.45">
      <c r="A29" s="189"/>
      <c r="B29" s="189"/>
      <c r="C29" s="189"/>
      <c r="D29" s="189"/>
      <c r="E29" s="189"/>
      <c r="F29" s="189"/>
      <c r="G29" s="189"/>
    </row>
    <row r="30" spans="1:7" x14ac:dyDescent="0.45">
      <c r="A30" s="189"/>
      <c r="B30" s="189"/>
      <c r="C30" s="189"/>
      <c r="D30" s="189"/>
      <c r="E30" s="189"/>
      <c r="F30" s="189"/>
      <c r="G30" s="189"/>
    </row>
    <row r="31" spans="1:7" x14ac:dyDescent="0.45">
      <c r="A31" s="189"/>
      <c r="B31" s="189"/>
      <c r="C31" s="189"/>
      <c r="D31" s="189"/>
      <c r="E31" s="189"/>
      <c r="F31" s="189"/>
      <c r="G31" s="189"/>
    </row>
    <row r="32" spans="1:7" x14ac:dyDescent="0.45">
      <c r="A32" s="189"/>
      <c r="B32" s="189"/>
      <c r="C32" s="189"/>
      <c r="D32" s="189"/>
      <c r="E32" s="189"/>
      <c r="F32" s="189"/>
      <c r="G32" s="189"/>
    </row>
    <row r="33" spans="1:7" x14ac:dyDescent="0.45">
      <c r="A33" s="189"/>
      <c r="B33" s="189"/>
      <c r="C33" s="189"/>
      <c r="D33" s="189"/>
      <c r="E33" s="189"/>
      <c r="F33" s="189"/>
      <c r="G33" s="189"/>
    </row>
    <row r="34" spans="1:7" x14ac:dyDescent="0.45">
      <c r="A34" s="189"/>
      <c r="B34" s="189"/>
      <c r="C34" s="189"/>
      <c r="D34" s="189"/>
      <c r="E34" s="189"/>
      <c r="F34" s="189"/>
      <c r="G34" s="189"/>
    </row>
    <row r="35" spans="1:7" x14ac:dyDescent="0.45">
      <c r="A35" s="189"/>
      <c r="B35" s="189"/>
      <c r="C35" s="189"/>
      <c r="D35" s="189"/>
      <c r="E35" s="189"/>
      <c r="F35" s="189"/>
      <c r="G35" s="189"/>
    </row>
    <row r="36" spans="1:7" x14ac:dyDescent="0.45">
      <c r="A36" s="189"/>
      <c r="B36" s="189"/>
      <c r="C36" s="189"/>
      <c r="D36" s="189"/>
      <c r="E36" s="189"/>
      <c r="F36" s="189"/>
      <c r="G36" s="189"/>
    </row>
    <row r="37" spans="1:7" x14ac:dyDescent="0.45">
      <c r="A37" s="189"/>
      <c r="B37" s="189"/>
      <c r="C37" s="189"/>
      <c r="D37" s="189"/>
      <c r="E37" s="189"/>
      <c r="F37" s="189"/>
      <c r="G37" s="189"/>
    </row>
    <row r="38" spans="1:7" x14ac:dyDescent="0.45">
      <c r="A38" s="189"/>
      <c r="B38" s="189"/>
      <c r="C38" s="189"/>
      <c r="D38" s="189"/>
      <c r="E38" s="189"/>
      <c r="F38" s="189"/>
      <c r="G38" s="189"/>
    </row>
  </sheetData>
  <sheetProtection algorithmName="SHA-512" hashValue="egOP0eTvmo9YDkyt928MthNL9p1SVik0rjMeMat8eJl0WvSN5tupSHNHcpqnEVvvGpArlfGRpO4DkPw6/dqVYw==" saltValue="1b8d+cl+az/ra47JQPbU7g==" spinCount="100000" sheet="1" objects="1" scenarios="1"/>
  <mergeCells count="37">
    <mergeCell ref="A14:G14"/>
    <mergeCell ref="A15:G15"/>
    <mergeCell ref="A16:G16"/>
    <mergeCell ref="A17:G17"/>
    <mergeCell ref="A2:G2"/>
    <mergeCell ref="A3:G3"/>
    <mergeCell ref="A4:G4"/>
    <mergeCell ref="A5:G5"/>
    <mergeCell ref="A12:G12"/>
    <mergeCell ref="A13:G13"/>
    <mergeCell ref="A10:G10"/>
    <mergeCell ref="A11:G11"/>
    <mergeCell ref="A6:G6"/>
    <mergeCell ref="A7:G7"/>
    <mergeCell ref="A8:G8"/>
    <mergeCell ref="A9:G9"/>
    <mergeCell ref="A24:G24"/>
    <mergeCell ref="A25:G25"/>
    <mergeCell ref="A18:G18"/>
    <mergeCell ref="A19:G19"/>
    <mergeCell ref="A20:G20"/>
    <mergeCell ref="A21:G21"/>
    <mergeCell ref="A22:G22"/>
    <mergeCell ref="A23:G23"/>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5"/>
  <sheetViews>
    <sheetView workbookViewId="0">
      <selection activeCell="A2" sqref="A2:G2"/>
    </sheetView>
  </sheetViews>
  <sheetFormatPr baseColWidth="10" defaultColWidth="11.42578125" defaultRowHeight="15.4" x14ac:dyDescent="0.45"/>
  <cols>
    <col min="1" max="1" width="13.140625" style="112" customWidth="1"/>
    <col min="2" max="2" width="55.140625" style="118" customWidth="1"/>
    <col min="3" max="16384" width="11.42578125" style="112"/>
  </cols>
  <sheetData>
    <row r="1" spans="1:6" ht="15.75" thickBot="1" x14ac:dyDescent="0.5">
      <c r="A1" s="112" t="s">
        <v>102</v>
      </c>
      <c r="B1" s="112">
        <f>MAX($A$3:$A$25)-1</f>
        <v>22</v>
      </c>
      <c r="C1" s="113">
        <v>23</v>
      </c>
      <c r="D1" s="113">
        <v>23</v>
      </c>
      <c r="E1" s="113">
        <v>23</v>
      </c>
      <c r="F1" s="113">
        <v>23</v>
      </c>
    </row>
    <row r="2" spans="1:6" ht="15.75" thickTop="1" x14ac:dyDescent="0.45">
      <c r="A2" s="114" t="s">
        <v>33</v>
      </c>
      <c r="B2" s="115" t="s">
        <v>34</v>
      </c>
      <c r="C2" s="113" t="s">
        <v>102</v>
      </c>
      <c r="D2" s="113" t="s">
        <v>103</v>
      </c>
      <c r="E2" s="113" t="s">
        <v>119</v>
      </c>
      <c r="F2" s="113" t="s">
        <v>180</v>
      </c>
    </row>
    <row r="3" spans="1:6" ht="26.25" x14ac:dyDescent="0.45">
      <c r="A3" s="116">
        <v>1</v>
      </c>
      <c r="B3" s="89" t="s">
        <v>295</v>
      </c>
    </row>
    <row r="4" spans="1:6" ht="26.25" x14ac:dyDescent="0.45">
      <c r="A4" s="116">
        <v>2</v>
      </c>
      <c r="B4" s="89" t="s">
        <v>296</v>
      </c>
    </row>
    <row r="5" spans="1:6" x14ac:dyDescent="0.45">
      <c r="A5" s="116">
        <v>3</v>
      </c>
      <c r="B5" s="89" t="s">
        <v>297</v>
      </c>
    </row>
    <row r="6" spans="1:6" x14ac:dyDescent="0.45">
      <c r="A6" s="116">
        <v>4</v>
      </c>
      <c r="B6" s="89" t="s">
        <v>298</v>
      </c>
    </row>
    <row r="7" spans="1:6" x14ac:dyDescent="0.45">
      <c r="A7" s="116">
        <v>5</v>
      </c>
      <c r="B7" s="89" t="s">
        <v>299</v>
      </c>
    </row>
    <row r="8" spans="1:6" ht="26.25" x14ac:dyDescent="0.45">
      <c r="A8" s="116">
        <v>6</v>
      </c>
      <c r="B8" s="89" t="s">
        <v>300</v>
      </c>
    </row>
    <row r="9" spans="1:6" x14ac:dyDescent="0.45">
      <c r="A9" s="116">
        <v>7</v>
      </c>
      <c r="B9" s="89" t="s">
        <v>301</v>
      </c>
    </row>
    <row r="10" spans="1:6" x14ac:dyDescent="0.45">
      <c r="A10" s="116">
        <v>8</v>
      </c>
      <c r="B10" s="89" t="s">
        <v>302</v>
      </c>
      <c r="C10" s="112" t="s">
        <v>37</v>
      </c>
    </row>
    <row r="11" spans="1:6" x14ac:dyDescent="0.45">
      <c r="A11" s="116">
        <v>9</v>
      </c>
      <c r="B11" s="89" t="s">
        <v>303</v>
      </c>
    </row>
    <row r="12" spans="1:6" x14ac:dyDescent="0.45">
      <c r="A12" s="116">
        <v>10</v>
      </c>
      <c r="B12" s="89" t="s">
        <v>304</v>
      </c>
    </row>
    <row r="13" spans="1:6" ht="26.25" x14ac:dyDescent="0.45">
      <c r="A13" s="116">
        <v>11</v>
      </c>
      <c r="B13" s="89" t="s">
        <v>305</v>
      </c>
    </row>
    <row r="14" spans="1:6" x14ac:dyDescent="0.45">
      <c r="A14" s="116">
        <v>12</v>
      </c>
      <c r="B14" s="89" t="s">
        <v>306</v>
      </c>
    </row>
    <row r="15" spans="1:6" x14ac:dyDescent="0.45">
      <c r="A15" s="116">
        <v>13</v>
      </c>
      <c r="B15" s="89" t="s">
        <v>307</v>
      </c>
    </row>
    <row r="16" spans="1:6" x14ac:dyDescent="0.45">
      <c r="A16" s="116">
        <v>14</v>
      </c>
      <c r="B16" s="91" t="s">
        <v>347</v>
      </c>
    </row>
    <row r="17" spans="1:4" x14ac:dyDescent="0.45">
      <c r="A17" s="116">
        <v>15</v>
      </c>
      <c r="B17" s="91" t="s">
        <v>352</v>
      </c>
    </row>
    <row r="18" spans="1:4" x14ac:dyDescent="0.45">
      <c r="A18" s="116">
        <v>16</v>
      </c>
      <c r="B18" s="91" t="s">
        <v>353</v>
      </c>
    </row>
    <row r="19" spans="1:4" x14ac:dyDescent="0.45">
      <c r="A19" s="116">
        <v>17</v>
      </c>
      <c r="B19" s="91" t="s">
        <v>354</v>
      </c>
    </row>
    <row r="20" spans="1:4" x14ac:dyDescent="0.45">
      <c r="A20" s="116">
        <v>18</v>
      </c>
      <c r="B20" s="91" t="s">
        <v>355</v>
      </c>
    </row>
    <row r="21" spans="1:4" x14ac:dyDescent="0.45">
      <c r="A21" s="116">
        <v>19</v>
      </c>
      <c r="B21" s="91" t="s">
        <v>356</v>
      </c>
    </row>
    <row r="22" spans="1:4" x14ac:dyDescent="0.45">
      <c r="A22" s="116">
        <v>20</v>
      </c>
      <c r="B22" s="91" t="s">
        <v>357</v>
      </c>
    </row>
    <row r="23" spans="1:4" ht="26.25" x14ac:dyDescent="0.45">
      <c r="A23" s="116">
        <v>21</v>
      </c>
      <c r="B23" s="91" t="s">
        <v>411</v>
      </c>
    </row>
    <row r="24" spans="1:4" x14ac:dyDescent="0.45">
      <c r="A24" s="116">
        <v>22</v>
      </c>
      <c r="B24" s="116" t="s">
        <v>6</v>
      </c>
      <c r="C24" s="117"/>
      <c r="D24" s="117"/>
    </row>
    <row r="25" spans="1:4" x14ac:dyDescent="0.45">
      <c r="A25" s="116">
        <v>23</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4"/>
  <sheetViews>
    <sheetView workbookViewId="0">
      <selection activeCell="A2" sqref="A2:G2"/>
    </sheetView>
  </sheetViews>
  <sheetFormatPr baseColWidth="10" defaultColWidth="11.42578125" defaultRowHeight="15.4" x14ac:dyDescent="0.45"/>
  <cols>
    <col min="1" max="1" width="13.140625" style="112" customWidth="1"/>
    <col min="2" max="2" width="55.140625" style="112" customWidth="1"/>
    <col min="3" max="16384" width="11.42578125" style="112"/>
  </cols>
  <sheetData>
    <row r="1" spans="1:3" ht="15.75" thickBot="1" x14ac:dyDescent="0.5">
      <c r="A1" s="118" t="s">
        <v>181</v>
      </c>
      <c r="B1" s="119">
        <v>22</v>
      </c>
      <c r="C1" s="112">
        <f>MAX($A$3:$A$24)-1</f>
        <v>21</v>
      </c>
    </row>
    <row r="2" spans="1:3" ht="15.75" thickTop="1" x14ac:dyDescent="0.45">
      <c r="A2" s="120" t="s">
        <v>33</v>
      </c>
      <c r="B2" s="114" t="s">
        <v>34</v>
      </c>
      <c r="C2" s="112" t="s">
        <v>35</v>
      </c>
    </row>
    <row r="3" spans="1:3" x14ac:dyDescent="0.45">
      <c r="A3" s="116">
        <v>1</v>
      </c>
      <c r="B3" s="91" t="s">
        <v>308</v>
      </c>
      <c r="C3" s="121"/>
    </row>
    <row r="4" spans="1:3" x14ac:dyDescent="0.45">
      <c r="A4" s="116">
        <v>2</v>
      </c>
      <c r="B4" s="91" t="s">
        <v>309</v>
      </c>
      <c r="C4" s="121"/>
    </row>
    <row r="5" spans="1:3" x14ac:dyDescent="0.45">
      <c r="A5" s="116">
        <v>3</v>
      </c>
      <c r="B5" s="91" t="s">
        <v>310</v>
      </c>
      <c r="C5" s="121"/>
    </row>
    <row r="6" spans="1:3" x14ac:dyDescent="0.45">
      <c r="A6" s="116">
        <v>4</v>
      </c>
      <c r="B6" s="91" t="s">
        <v>311</v>
      </c>
      <c r="C6" s="121"/>
    </row>
    <row r="7" spans="1:3" x14ac:dyDescent="0.45">
      <c r="A7" s="116">
        <v>5</v>
      </c>
      <c r="B7" s="91" t="s">
        <v>312</v>
      </c>
      <c r="C7" s="121"/>
    </row>
    <row r="8" spans="1:3" x14ac:dyDescent="0.45">
      <c r="A8" s="116">
        <v>6</v>
      </c>
      <c r="B8" s="91" t="s">
        <v>313</v>
      </c>
      <c r="C8" s="121"/>
    </row>
    <row r="9" spans="1:3" ht="26.25" x14ac:dyDescent="0.45">
      <c r="A9" s="116">
        <v>7</v>
      </c>
      <c r="B9" s="91" t="s">
        <v>314</v>
      </c>
      <c r="C9" s="121"/>
    </row>
    <row r="10" spans="1:3" ht="26.25" x14ac:dyDescent="0.45">
      <c r="A10" s="116">
        <v>8</v>
      </c>
      <c r="B10" s="91" t="s">
        <v>315</v>
      </c>
      <c r="C10" s="121"/>
    </row>
    <row r="11" spans="1:3" x14ac:dyDescent="0.45">
      <c r="A11" s="116">
        <v>9</v>
      </c>
      <c r="B11" s="91" t="s">
        <v>316</v>
      </c>
      <c r="C11" s="121"/>
    </row>
    <row r="12" spans="1:3" x14ac:dyDescent="0.45">
      <c r="A12" s="116">
        <v>10</v>
      </c>
      <c r="B12" s="91" t="s">
        <v>317</v>
      </c>
      <c r="C12" s="121"/>
    </row>
    <row r="13" spans="1:3" ht="26.25" x14ac:dyDescent="0.45">
      <c r="A13" s="116">
        <v>11</v>
      </c>
      <c r="B13" s="91" t="s">
        <v>318</v>
      </c>
      <c r="C13" s="121"/>
    </row>
    <row r="14" spans="1:3" x14ac:dyDescent="0.45">
      <c r="A14" s="116">
        <v>12</v>
      </c>
      <c r="B14" s="91" t="s">
        <v>319</v>
      </c>
      <c r="C14" s="121"/>
    </row>
    <row r="15" spans="1:3" x14ac:dyDescent="0.45">
      <c r="A15" s="116">
        <v>13</v>
      </c>
      <c r="B15" s="91" t="s">
        <v>320</v>
      </c>
      <c r="C15" s="121"/>
    </row>
    <row r="16" spans="1:3" x14ac:dyDescent="0.45">
      <c r="A16" s="116">
        <v>14</v>
      </c>
      <c r="B16" s="91" t="s">
        <v>304</v>
      </c>
      <c r="C16" s="121"/>
    </row>
    <row r="17" spans="1:3" x14ac:dyDescent="0.45">
      <c r="A17" s="116">
        <v>15</v>
      </c>
      <c r="B17" s="91" t="s">
        <v>321</v>
      </c>
      <c r="C17" s="121"/>
    </row>
    <row r="18" spans="1:3" x14ac:dyDescent="0.45">
      <c r="A18" s="116">
        <v>16</v>
      </c>
      <c r="B18" s="91" t="s">
        <v>347</v>
      </c>
      <c r="C18" s="121"/>
    </row>
    <row r="19" spans="1:3" x14ac:dyDescent="0.45">
      <c r="A19" s="116">
        <v>17</v>
      </c>
      <c r="B19" s="91" t="s">
        <v>322</v>
      </c>
      <c r="C19" s="121"/>
    </row>
    <row r="20" spans="1:3" x14ac:dyDescent="0.45">
      <c r="A20" s="116">
        <v>18</v>
      </c>
      <c r="B20" s="91" t="s">
        <v>358</v>
      </c>
      <c r="C20" s="121"/>
    </row>
    <row r="21" spans="1:3" x14ac:dyDescent="0.45">
      <c r="A21" s="116">
        <v>19</v>
      </c>
      <c r="B21" s="91" t="s">
        <v>352</v>
      </c>
      <c r="C21" s="121"/>
    </row>
    <row r="22" spans="1:3" x14ac:dyDescent="0.45">
      <c r="A22" s="116">
        <v>20</v>
      </c>
      <c r="B22" s="91" t="s">
        <v>353</v>
      </c>
      <c r="C22" s="121"/>
    </row>
    <row r="23" spans="1:3" x14ac:dyDescent="0.45">
      <c r="A23" s="116">
        <v>21</v>
      </c>
      <c r="B23" s="91" t="s">
        <v>101</v>
      </c>
      <c r="C23" s="121"/>
    </row>
    <row r="24" spans="1:3" x14ac:dyDescent="0.45">
      <c r="A24" s="116">
        <v>22</v>
      </c>
      <c r="B24" s="122"/>
      <c r="C24" s="118"/>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6"/>
  <sheetViews>
    <sheetView workbookViewId="0">
      <selection activeCell="A2" sqref="A2:G2"/>
    </sheetView>
  </sheetViews>
  <sheetFormatPr baseColWidth="10" defaultColWidth="11.42578125" defaultRowHeight="13.15" x14ac:dyDescent="0.4"/>
  <cols>
    <col min="1" max="1" width="11.640625" style="39" customWidth="1"/>
    <col min="2" max="2" width="56.640625" style="39" customWidth="1"/>
    <col min="3" max="16384" width="11.42578125" style="39"/>
  </cols>
  <sheetData>
    <row r="1" spans="1:3" ht="13.5" thickBot="1" x14ac:dyDescent="0.45">
      <c r="A1" s="46" t="s">
        <v>81</v>
      </c>
      <c r="B1" s="47">
        <v>9</v>
      </c>
      <c r="C1" s="46">
        <f>MAX($A$3:$A$11)-1</f>
        <v>8</v>
      </c>
    </row>
    <row r="2" spans="1:3" ht="13.5" thickTop="1" x14ac:dyDescent="0.4">
      <c r="A2" s="48" t="s">
        <v>33</v>
      </c>
      <c r="B2" s="48" t="s">
        <v>34</v>
      </c>
      <c r="C2" s="46" t="s">
        <v>35</v>
      </c>
    </row>
    <row r="3" spans="1:3" ht="15.4" x14ac:dyDescent="0.45">
      <c r="A3" s="51">
        <v>1</v>
      </c>
      <c r="B3" s="44" t="s">
        <v>104</v>
      </c>
      <c r="C3" s="52"/>
    </row>
    <row r="4" spans="1:3" ht="15.4" x14ac:dyDescent="0.45">
      <c r="A4" s="51">
        <v>2</v>
      </c>
      <c r="B4" s="44" t="s">
        <v>89</v>
      </c>
      <c r="C4" s="52" t="s">
        <v>37</v>
      </c>
    </row>
    <row r="5" spans="1:3" ht="15.4" x14ac:dyDescent="0.45">
      <c r="A5" s="51">
        <v>3</v>
      </c>
      <c r="B5" s="44" t="s">
        <v>105</v>
      </c>
      <c r="C5" s="53"/>
    </row>
    <row r="6" spans="1:3" ht="15.4" x14ac:dyDescent="0.45">
      <c r="A6" s="51">
        <v>4</v>
      </c>
      <c r="B6" s="44" t="s">
        <v>106</v>
      </c>
      <c r="C6" s="53" t="s">
        <v>37</v>
      </c>
    </row>
    <row r="7" spans="1:3" ht="15.4" x14ac:dyDescent="0.45">
      <c r="A7" s="51">
        <v>5</v>
      </c>
      <c r="B7" s="44" t="s">
        <v>120</v>
      </c>
      <c r="C7" s="53"/>
    </row>
    <row r="8" spans="1:3" ht="15.4" x14ac:dyDescent="0.45">
      <c r="A8" s="51">
        <v>6</v>
      </c>
      <c r="B8" s="44" t="s">
        <v>276</v>
      </c>
      <c r="C8" s="53"/>
    </row>
    <row r="9" spans="1:3" ht="15.4" x14ac:dyDescent="0.45">
      <c r="A9" s="51">
        <v>7</v>
      </c>
      <c r="B9" s="44" t="s">
        <v>282</v>
      </c>
      <c r="C9" s="53"/>
    </row>
    <row r="10" spans="1:3" ht="15.4" x14ac:dyDescent="0.45">
      <c r="A10" s="51">
        <v>8</v>
      </c>
      <c r="B10" s="44" t="s">
        <v>101</v>
      </c>
      <c r="C10" s="53"/>
    </row>
    <row r="11" spans="1:3" ht="13.9" x14ac:dyDescent="0.4">
      <c r="A11" s="51">
        <v>9</v>
      </c>
      <c r="B11" s="44"/>
      <c r="C11" s="54"/>
    </row>
    <row r="12" spans="1:3" ht="15.4" x14ac:dyDescent="0.45">
      <c r="A12" s="52"/>
      <c r="B12" s="54"/>
      <c r="C12" s="52"/>
    </row>
    <row r="13" spans="1:3" ht="15.4" x14ac:dyDescent="0.45">
      <c r="A13" s="52"/>
      <c r="B13" s="54"/>
      <c r="C13" s="52"/>
    </row>
    <row r="14" spans="1:3" ht="15.4" x14ac:dyDescent="0.45">
      <c r="A14" s="52"/>
      <c r="B14" s="54"/>
      <c r="C14" s="52"/>
    </row>
    <row r="15" spans="1:3" ht="13.9" x14ac:dyDescent="0.4">
      <c r="A15" s="54" t="s">
        <v>107</v>
      </c>
      <c r="B15" s="54">
        <v>11</v>
      </c>
      <c r="C15" s="54">
        <f>MAX($A$16:$A$26)-1</f>
        <v>10</v>
      </c>
    </row>
    <row r="16" spans="1:3" ht="13.9" x14ac:dyDescent="0.4">
      <c r="A16" s="54">
        <v>1</v>
      </c>
      <c r="B16" s="54" t="s">
        <v>108</v>
      </c>
      <c r="C16" s="54"/>
    </row>
    <row r="17" spans="1:3" ht="13.9" x14ac:dyDescent="0.4">
      <c r="A17" s="54">
        <v>2</v>
      </c>
      <c r="B17" s="54" t="s">
        <v>109</v>
      </c>
      <c r="C17" s="54"/>
    </row>
    <row r="18" spans="1:3" ht="13.9" x14ac:dyDescent="0.4">
      <c r="A18" s="54">
        <v>3</v>
      </c>
      <c r="B18" s="54" t="s">
        <v>110</v>
      </c>
      <c r="C18" s="54"/>
    </row>
    <row r="19" spans="1:3" ht="13.9" x14ac:dyDescent="0.4">
      <c r="A19" s="54">
        <v>4</v>
      </c>
      <c r="B19" s="54" t="s">
        <v>111</v>
      </c>
      <c r="C19" s="54"/>
    </row>
    <row r="20" spans="1:3" ht="13.9" x14ac:dyDescent="0.4">
      <c r="A20" s="54">
        <v>5</v>
      </c>
      <c r="B20" s="54" t="s">
        <v>112</v>
      </c>
      <c r="C20" s="54"/>
    </row>
    <row r="21" spans="1:3" ht="13.9" x14ac:dyDescent="0.4">
      <c r="A21" s="54">
        <v>6</v>
      </c>
      <c r="B21" s="54" t="s">
        <v>113</v>
      </c>
      <c r="C21" s="54"/>
    </row>
    <row r="22" spans="1:3" ht="13.9" x14ac:dyDescent="0.4">
      <c r="A22" s="54">
        <v>7</v>
      </c>
      <c r="B22" s="54" t="s">
        <v>114</v>
      </c>
      <c r="C22" s="54"/>
    </row>
    <row r="23" spans="1:3" ht="13.9" x14ac:dyDescent="0.4">
      <c r="A23" s="54">
        <v>8</v>
      </c>
      <c r="B23" s="54" t="s">
        <v>115</v>
      </c>
      <c r="C23" s="54"/>
    </row>
    <row r="24" spans="1:3" ht="13.9" x14ac:dyDescent="0.4">
      <c r="A24" s="54">
        <v>9</v>
      </c>
      <c r="B24" s="54" t="s">
        <v>116</v>
      </c>
      <c r="C24" s="54"/>
    </row>
    <row r="25" spans="1:3" ht="13.9" x14ac:dyDescent="0.4">
      <c r="A25" s="54">
        <v>10</v>
      </c>
      <c r="B25" s="54" t="s">
        <v>117</v>
      </c>
      <c r="C25" s="54"/>
    </row>
    <row r="26" spans="1:3" ht="13.9" x14ac:dyDescent="0.4">
      <c r="A26" s="54">
        <v>11</v>
      </c>
      <c r="B26" s="54"/>
      <c r="C26" s="5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0"/>
  <sheetViews>
    <sheetView workbookViewId="0">
      <selection activeCell="A2" sqref="A2:G2"/>
    </sheetView>
  </sheetViews>
  <sheetFormatPr baseColWidth="10" defaultColWidth="11.42578125" defaultRowHeight="13.15" x14ac:dyDescent="0.4"/>
  <cols>
    <col min="1" max="1" width="13.140625" style="39" customWidth="1"/>
    <col min="2" max="2" width="55.140625" style="39" customWidth="1"/>
    <col min="3" max="16384" width="11.42578125" style="39"/>
  </cols>
  <sheetData>
    <row r="1" spans="1:3" ht="13.5" thickBot="1" x14ac:dyDescent="0.45">
      <c r="A1" s="46" t="s">
        <v>125</v>
      </c>
      <c r="B1" s="47">
        <v>8</v>
      </c>
      <c r="C1" s="46">
        <f>MAX($A$3:$A$10)-1</f>
        <v>7</v>
      </c>
    </row>
    <row r="2" spans="1:3" ht="13.5" thickTop="1" x14ac:dyDescent="0.4">
      <c r="A2" s="48" t="s">
        <v>33</v>
      </c>
      <c r="B2" s="48" t="s">
        <v>34</v>
      </c>
      <c r="C2" s="46" t="s">
        <v>35</v>
      </c>
    </row>
    <row r="3" spans="1:3" x14ac:dyDescent="0.4">
      <c r="A3" s="44">
        <v>1</v>
      </c>
      <c r="B3" s="42" t="s">
        <v>179</v>
      </c>
      <c r="C3" s="43"/>
    </row>
    <row r="4" spans="1:3" x14ac:dyDescent="0.4">
      <c r="A4" s="44">
        <v>2</v>
      </c>
      <c r="B4" s="44" t="s">
        <v>178</v>
      </c>
      <c r="C4" s="46"/>
    </row>
    <row r="5" spans="1:3" x14ac:dyDescent="0.4">
      <c r="A5" s="44">
        <v>3</v>
      </c>
      <c r="B5" s="44" t="s">
        <v>232</v>
      </c>
      <c r="C5" s="46"/>
    </row>
    <row r="6" spans="1:3" x14ac:dyDescent="0.4">
      <c r="A6" s="44">
        <v>4</v>
      </c>
      <c r="B6" s="44" t="s">
        <v>233</v>
      </c>
      <c r="C6" s="46"/>
    </row>
    <row r="7" spans="1:3" x14ac:dyDescent="0.4">
      <c r="A7" s="44">
        <v>5</v>
      </c>
      <c r="B7" s="44" t="s">
        <v>234</v>
      </c>
      <c r="C7" s="46"/>
    </row>
    <row r="8" spans="1:3" x14ac:dyDescent="0.4">
      <c r="A8" s="44">
        <v>6</v>
      </c>
      <c r="B8" s="44" t="s">
        <v>344</v>
      </c>
      <c r="C8" s="46"/>
    </row>
    <row r="9" spans="1:3" x14ac:dyDescent="0.4">
      <c r="A9" s="44">
        <v>7</v>
      </c>
      <c r="B9" s="44" t="s">
        <v>6</v>
      </c>
      <c r="C9" s="46"/>
    </row>
    <row r="10" spans="1:3" x14ac:dyDescent="0.4">
      <c r="A10" s="44">
        <v>8</v>
      </c>
      <c r="B10" s="44"/>
      <c r="C10" s="4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3"/>
  <sheetViews>
    <sheetView workbookViewId="0">
      <selection activeCell="A2" sqref="A2:G2"/>
    </sheetView>
  </sheetViews>
  <sheetFormatPr baseColWidth="10" defaultColWidth="11.42578125" defaultRowHeight="13.15" x14ac:dyDescent="0.4"/>
  <cols>
    <col min="1" max="1" width="13.140625" style="39" customWidth="1"/>
    <col min="2" max="2" width="55.140625" style="39" customWidth="1"/>
    <col min="3" max="16384" width="11.42578125" style="39"/>
  </cols>
  <sheetData>
    <row r="1" spans="1:8" ht="13.5" thickBot="1" x14ac:dyDescent="0.45">
      <c r="A1" s="46" t="s">
        <v>126</v>
      </c>
      <c r="B1" s="47"/>
      <c r="C1" s="39">
        <v>2</v>
      </c>
      <c r="D1" s="39">
        <v>2</v>
      </c>
      <c r="E1" s="39">
        <v>2</v>
      </c>
      <c r="F1" s="39">
        <v>2</v>
      </c>
      <c r="G1" s="39">
        <v>2</v>
      </c>
    </row>
    <row r="2" spans="1:8" ht="13.5" thickTop="1" x14ac:dyDescent="0.4">
      <c r="A2" s="48" t="s">
        <v>33</v>
      </c>
      <c r="B2" s="48" t="s">
        <v>34</v>
      </c>
      <c r="C2" s="39" t="s">
        <v>103</v>
      </c>
      <c r="D2" s="39" t="s">
        <v>119</v>
      </c>
      <c r="E2" s="39" t="s">
        <v>102</v>
      </c>
      <c r="F2" s="39" t="s">
        <v>180</v>
      </c>
      <c r="G2" s="39" t="s">
        <v>181</v>
      </c>
    </row>
    <row r="3" spans="1:8" x14ac:dyDescent="0.4">
      <c r="A3" s="44">
        <v>1</v>
      </c>
      <c r="B3" s="42" t="s">
        <v>185</v>
      </c>
      <c r="C3" s="43"/>
    </row>
    <row r="4" spans="1:8" x14ac:dyDescent="0.4">
      <c r="A4" s="44">
        <v>2</v>
      </c>
      <c r="B4" s="44" t="s">
        <v>186</v>
      </c>
      <c r="C4" s="46"/>
    </row>
    <row r="10" spans="1:8" x14ac:dyDescent="0.4">
      <c r="A10" s="39" t="s">
        <v>183</v>
      </c>
      <c r="B10" s="39">
        <f>MAX(A11:A17)</f>
        <v>7</v>
      </c>
      <c r="C10" s="39">
        <v>7</v>
      </c>
      <c r="D10" s="39">
        <v>7</v>
      </c>
      <c r="E10" s="39">
        <v>7</v>
      </c>
      <c r="F10" s="39">
        <v>7</v>
      </c>
      <c r="G10" s="39">
        <v>7</v>
      </c>
      <c r="H10" s="39">
        <v>7</v>
      </c>
    </row>
    <row r="11" spans="1:8" x14ac:dyDescent="0.4">
      <c r="A11" s="39">
        <v>1</v>
      </c>
      <c r="B11" s="39" t="s">
        <v>187</v>
      </c>
      <c r="C11" s="39" t="s">
        <v>103</v>
      </c>
      <c r="D11" s="39" t="s">
        <v>119</v>
      </c>
      <c r="E11" s="39" t="s">
        <v>102</v>
      </c>
      <c r="F11" s="39" t="s">
        <v>180</v>
      </c>
      <c r="G11" s="39" t="s">
        <v>181</v>
      </c>
      <c r="H11" s="39" t="s">
        <v>182</v>
      </c>
    </row>
    <row r="12" spans="1:8" x14ac:dyDescent="0.4">
      <c r="A12" s="39">
        <v>2</v>
      </c>
      <c r="B12" s="39" t="s">
        <v>188</v>
      </c>
    </row>
    <row r="13" spans="1:8" x14ac:dyDescent="0.4">
      <c r="A13" s="39">
        <v>3</v>
      </c>
      <c r="B13" s="39" t="s">
        <v>189</v>
      </c>
    </row>
    <row r="14" spans="1:8" x14ac:dyDescent="0.4">
      <c r="A14" s="39">
        <v>4</v>
      </c>
      <c r="B14" s="39" t="s">
        <v>190</v>
      </c>
    </row>
    <row r="15" spans="1:8" x14ac:dyDescent="0.4">
      <c r="A15" s="39">
        <v>5</v>
      </c>
      <c r="B15" s="39" t="s">
        <v>231</v>
      </c>
    </row>
    <row r="16" spans="1:8" x14ac:dyDescent="0.4">
      <c r="A16" s="39">
        <v>6</v>
      </c>
      <c r="B16" s="39" t="s">
        <v>6</v>
      </c>
    </row>
    <row r="17" spans="1:2" x14ac:dyDescent="0.4">
      <c r="A17" s="39">
        <v>7</v>
      </c>
    </row>
    <row r="21" spans="1:2" x14ac:dyDescent="0.4">
      <c r="A21" s="39" t="s">
        <v>230</v>
      </c>
      <c r="B21" s="39">
        <v>2</v>
      </c>
    </row>
    <row r="22" spans="1:2" x14ac:dyDescent="0.4">
      <c r="A22" s="39">
        <v>1</v>
      </c>
      <c r="B22" s="39" t="s">
        <v>229</v>
      </c>
    </row>
    <row r="23" spans="1:2" x14ac:dyDescent="0.4">
      <c r="A23" s="39">
        <v>2</v>
      </c>
      <c r="B23" s="39" t="s">
        <v>228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1"/>
  <sheetViews>
    <sheetView workbookViewId="0">
      <selection activeCell="A2" sqref="A2:G2"/>
    </sheetView>
  </sheetViews>
  <sheetFormatPr baseColWidth="10" defaultColWidth="11.42578125" defaultRowHeight="13.15" x14ac:dyDescent="0.4"/>
  <cols>
    <col min="1" max="1" width="13.140625" style="39" customWidth="1"/>
    <col min="2" max="2" width="55.140625" style="39" customWidth="1"/>
    <col min="3" max="16384" width="11.42578125" style="39"/>
  </cols>
  <sheetData>
    <row r="1" spans="1:4" ht="13.5" thickBot="1" x14ac:dyDescent="0.45">
      <c r="A1" s="46" t="s">
        <v>88</v>
      </c>
      <c r="B1" s="47">
        <v>9</v>
      </c>
      <c r="C1" s="46">
        <f>MAX($A$3:$A$11)-1</f>
        <v>8</v>
      </c>
    </row>
    <row r="2" spans="1:4" ht="13.5" thickTop="1" x14ac:dyDescent="0.4">
      <c r="A2" s="48" t="s">
        <v>33</v>
      </c>
      <c r="B2" s="48" t="s">
        <v>34</v>
      </c>
      <c r="C2" s="46" t="s">
        <v>35</v>
      </c>
    </row>
    <row r="3" spans="1:4" ht="15.4" x14ac:dyDescent="0.45">
      <c r="A3" s="51">
        <v>1</v>
      </c>
      <c r="B3" s="44" t="s">
        <v>95</v>
      </c>
      <c r="C3" s="52"/>
    </row>
    <row r="4" spans="1:4" ht="15.4" x14ac:dyDescent="0.45">
      <c r="A4" s="51">
        <v>2</v>
      </c>
      <c r="B4" s="44" t="s">
        <v>96</v>
      </c>
      <c r="C4" s="52" t="s">
        <v>37</v>
      </c>
      <c r="D4" s="17"/>
    </row>
    <row r="5" spans="1:4" ht="15.4" x14ac:dyDescent="0.45">
      <c r="A5" s="51">
        <v>3</v>
      </c>
      <c r="B5" s="44" t="s">
        <v>97</v>
      </c>
      <c r="C5" s="53"/>
      <c r="D5" s="17"/>
    </row>
    <row r="6" spans="1:4" ht="15.4" x14ac:dyDescent="0.45">
      <c r="A6" s="51">
        <v>4</v>
      </c>
      <c r="B6" s="44" t="s">
        <v>98</v>
      </c>
      <c r="C6" s="53"/>
      <c r="D6" s="17"/>
    </row>
    <row r="7" spans="1:4" ht="15.4" x14ac:dyDescent="0.45">
      <c r="A7" s="51">
        <v>5</v>
      </c>
      <c r="B7" s="44" t="s">
        <v>99</v>
      </c>
      <c r="C7" s="53"/>
      <c r="D7" s="17"/>
    </row>
    <row r="8" spans="1:4" ht="15.4" x14ac:dyDescent="0.45">
      <c r="A8" s="51">
        <v>6</v>
      </c>
      <c r="B8" s="44" t="s">
        <v>100</v>
      </c>
      <c r="C8" s="53" t="s">
        <v>37</v>
      </c>
      <c r="D8" s="17"/>
    </row>
    <row r="9" spans="1:4" ht="15.4" x14ac:dyDescent="0.45">
      <c r="A9" s="51">
        <v>7</v>
      </c>
      <c r="B9" s="44" t="s">
        <v>268</v>
      </c>
      <c r="C9" s="53"/>
      <c r="D9" s="17"/>
    </row>
    <row r="10" spans="1:4" ht="15.4" x14ac:dyDescent="0.45">
      <c r="A10" s="51">
        <v>8</v>
      </c>
      <c r="B10" s="44" t="s">
        <v>101</v>
      </c>
      <c r="C10" s="53"/>
      <c r="D10" s="17"/>
    </row>
    <row r="11" spans="1:4" ht="15.4" x14ac:dyDescent="0.4">
      <c r="A11" s="51">
        <v>9</v>
      </c>
      <c r="B11" s="56"/>
      <c r="C11" s="5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3"/>
  <sheetViews>
    <sheetView workbookViewId="0">
      <selection activeCell="A2" sqref="A2:G2"/>
    </sheetView>
  </sheetViews>
  <sheetFormatPr baseColWidth="10" defaultColWidth="11.42578125" defaultRowHeight="13.15" x14ac:dyDescent="0.4"/>
  <cols>
    <col min="1" max="1" width="13.140625" style="39" customWidth="1"/>
    <col min="2" max="2" width="55.140625" style="39" customWidth="1"/>
    <col min="3" max="16384" width="11.42578125" style="39"/>
  </cols>
  <sheetData>
    <row r="1" spans="1:7" ht="13.5" thickBot="1" x14ac:dyDescent="0.45">
      <c r="A1" s="46" t="s">
        <v>79</v>
      </c>
      <c r="B1" s="47">
        <v>11</v>
      </c>
      <c r="C1" s="46">
        <f>MAX($A$3:$A$13)-1</f>
        <v>10</v>
      </c>
    </row>
    <row r="2" spans="1:7" ht="13.5" thickTop="1" x14ac:dyDescent="0.4">
      <c r="A2" s="48" t="s">
        <v>33</v>
      </c>
      <c r="B2" s="48" t="s">
        <v>34</v>
      </c>
      <c r="C2" s="46" t="s">
        <v>36</v>
      </c>
    </row>
    <row r="3" spans="1:7" ht="15.4" x14ac:dyDescent="0.45">
      <c r="A3" s="51">
        <v>1</v>
      </c>
      <c r="B3" s="44" t="s">
        <v>91</v>
      </c>
      <c r="C3" s="52"/>
      <c r="G3" s="44"/>
    </row>
    <row r="4" spans="1:7" ht="15.4" x14ac:dyDescent="0.45">
      <c r="A4" s="51">
        <v>2</v>
      </c>
      <c r="B4" s="44" t="s">
        <v>92</v>
      </c>
      <c r="C4" s="52" t="s">
        <v>37</v>
      </c>
      <c r="G4" s="44"/>
    </row>
    <row r="5" spans="1:7" ht="15.4" x14ac:dyDescent="0.45">
      <c r="A5" s="51">
        <v>3</v>
      </c>
      <c r="B5" s="44" t="s">
        <v>93</v>
      </c>
      <c r="C5" s="53"/>
      <c r="G5" s="44"/>
    </row>
    <row r="6" spans="1:7" ht="15.4" x14ac:dyDescent="0.45">
      <c r="A6" s="51">
        <v>4</v>
      </c>
      <c r="B6" s="44" t="s">
        <v>94</v>
      </c>
      <c r="C6" s="53"/>
      <c r="G6" s="44"/>
    </row>
    <row r="7" spans="1:7" ht="15.4" x14ac:dyDescent="0.45">
      <c r="A7" s="51">
        <v>5</v>
      </c>
      <c r="B7" s="44" t="s">
        <v>270</v>
      </c>
      <c r="C7" s="53"/>
      <c r="G7" s="44"/>
    </row>
    <row r="8" spans="1:7" ht="15.4" x14ac:dyDescent="0.45">
      <c r="A8" s="51">
        <v>6</v>
      </c>
      <c r="B8" s="44" t="s">
        <v>271</v>
      </c>
      <c r="C8" s="53"/>
      <c r="G8" s="44"/>
    </row>
    <row r="9" spans="1:7" ht="15.4" x14ac:dyDescent="0.45">
      <c r="A9" s="51">
        <v>7</v>
      </c>
      <c r="B9" s="44" t="s">
        <v>272</v>
      </c>
      <c r="C9" s="53"/>
      <c r="G9" s="44"/>
    </row>
    <row r="10" spans="1:7" ht="15.4" x14ac:dyDescent="0.45">
      <c r="A10" s="51">
        <v>8</v>
      </c>
      <c r="B10" s="44" t="s">
        <v>273</v>
      </c>
      <c r="C10" s="53"/>
      <c r="G10" s="44"/>
    </row>
    <row r="11" spans="1:7" ht="15.4" x14ac:dyDescent="0.45">
      <c r="A11" s="51">
        <v>9</v>
      </c>
      <c r="B11" s="44" t="s">
        <v>268</v>
      </c>
      <c r="C11" s="53"/>
    </row>
    <row r="12" spans="1:7" ht="13.9" x14ac:dyDescent="0.4">
      <c r="A12" s="51">
        <v>10</v>
      </c>
      <c r="B12" s="44" t="s">
        <v>6</v>
      </c>
      <c r="C12" s="55"/>
    </row>
    <row r="13" spans="1:7" ht="13.9" x14ac:dyDescent="0.4">
      <c r="A13" s="51">
        <v>11</v>
      </c>
      <c r="B13" s="44"/>
      <c r="C13" s="4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9"/>
  <sheetViews>
    <sheetView workbookViewId="0">
      <selection activeCell="A2" sqref="A2:G2"/>
    </sheetView>
  </sheetViews>
  <sheetFormatPr baseColWidth="10" defaultColWidth="11.42578125" defaultRowHeight="13.15" x14ac:dyDescent="0.4"/>
  <cols>
    <col min="1" max="1" width="13.140625" style="39" customWidth="1"/>
    <col min="2" max="2" width="55.140625" style="39" customWidth="1"/>
    <col min="3" max="16384" width="11.42578125" style="39"/>
  </cols>
  <sheetData>
    <row r="1" spans="1:6" ht="13.5" thickBot="1" x14ac:dyDescent="0.45">
      <c r="A1" s="46" t="s">
        <v>192</v>
      </c>
      <c r="B1" s="47"/>
      <c r="C1" s="46">
        <f>MAX(A3:A19)-1</f>
        <v>16</v>
      </c>
      <c r="D1" s="39">
        <v>17</v>
      </c>
      <c r="E1" s="39">
        <v>17</v>
      </c>
      <c r="F1" s="39">
        <v>17</v>
      </c>
    </row>
    <row r="2" spans="1:6" ht="13.5" thickTop="1" x14ac:dyDescent="0.4">
      <c r="A2" s="48" t="s">
        <v>33</v>
      </c>
      <c r="B2" s="48" t="s">
        <v>34</v>
      </c>
      <c r="C2" s="46" t="s">
        <v>35</v>
      </c>
      <c r="D2" s="39" t="s">
        <v>261</v>
      </c>
      <c r="E2" s="39" t="s">
        <v>262</v>
      </c>
      <c r="F2" s="39" t="s">
        <v>263</v>
      </c>
    </row>
    <row r="3" spans="1:6" ht="26.25" x14ac:dyDescent="0.4">
      <c r="A3" s="44">
        <v>1</v>
      </c>
      <c r="B3" s="42" t="s">
        <v>260</v>
      </c>
      <c r="C3" s="43"/>
    </row>
    <row r="4" spans="1:6" x14ac:dyDescent="0.4">
      <c r="A4" s="44">
        <v>2</v>
      </c>
      <c r="B4" s="44" t="s">
        <v>274</v>
      </c>
      <c r="C4" s="108"/>
    </row>
    <row r="5" spans="1:6" x14ac:dyDescent="0.4">
      <c r="A5" s="44">
        <v>3</v>
      </c>
      <c r="B5" s="44" t="s">
        <v>275</v>
      </c>
      <c r="C5" s="108"/>
    </row>
    <row r="6" spans="1:6" ht="39.4" x14ac:dyDescent="0.4">
      <c r="A6" s="44">
        <v>4</v>
      </c>
      <c r="B6" s="44" t="s">
        <v>277</v>
      </c>
      <c r="C6" s="108"/>
    </row>
    <row r="7" spans="1:6" x14ac:dyDescent="0.4">
      <c r="A7" s="44">
        <v>5</v>
      </c>
      <c r="B7" s="44" t="s">
        <v>278</v>
      </c>
      <c r="C7" s="108"/>
    </row>
    <row r="8" spans="1:6" x14ac:dyDescent="0.4">
      <c r="A8" s="44">
        <v>6</v>
      </c>
      <c r="B8" s="44" t="s">
        <v>280</v>
      </c>
      <c r="C8" s="108"/>
    </row>
    <row r="9" spans="1:6" x14ac:dyDescent="0.4">
      <c r="A9" s="44">
        <v>7</v>
      </c>
      <c r="B9" s="44" t="s">
        <v>281</v>
      </c>
      <c r="C9" s="108"/>
    </row>
    <row r="10" spans="1:6" x14ac:dyDescent="0.4">
      <c r="A10" s="44">
        <v>8</v>
      </c>
      <c r="B10" s="44" t="s">
        <v>285</v>
      </c>
      <c r="C10" s="108"/>
    </row>
    <row r="11" spans="1:6" x14ac:dyDescent="0.4">
      <c r="A11" s="44">
        <v>9</v>
      </c>
      <c r="B11" s="44" t="s">
        <v>340</v>
      </c>
      <c r="C11" s="108"/>
    </row>
    <row r="12" spans="1:6" x14ac:dyDescent="0.4">
      <c r="A12" s="44">
        <v>10</v>
      </c>
      <c r="B12" s="44" t="s">
        <v>341</v>
      </c>
      <c r="C12" s="108"/>
    </row>
    <row r="13" spans="1:6" x14ac:dyDescent="0.4">
      <c r="A13" s="44">
        <v>11</v>
      </c>
      <c r="B13" s="44" t="s">
        <v>342</v>
      </c>
      <c r="C13" s="108"/>
    </row>
    <row r="14" spans="1:6" x14ac:dyDescent="0.4">
      <c r="A14" s="44">
        <v>12</v>
      </c>
      <c r="B14" s="44" t="s">
        <v>349</v>
      </c>
      <c r="C14" s="108"/>
    </row>
    <row r="15" spans="1:6" x14ac:dyDescent="0.4">
      <c r="A15" s="44">
        <v>13</v>
      </c>
      <c r="B15" s="44" t="s">
        <v>350</v>
      </c>
      <c r="C15" s="108"/>
    </row>
    <row r="16" spans="1:6" x14ac:dyDescent="0.4">
      <c r="A16" s="44">
        <v>14</v>
      </c>
      <c r="B16" s="44" t="s">
        <v>351</v>
      </c>
      <c r="C16" s="108"/>
    </row>
    <row r="17" spans="1:3" x14ac:dyDescent="0.4">
      <c r="A17" s="44">
        <v>15</v>
      </c>
      <c r="B17" s="44" t="s">
        <v>410</v>
      </c>
      <c r="C17" s="108"/>
    </row>
    <row r="18" spans="1:3" x14ac:dyDescent="0.4">
      <c r="A18" s="44">
        <v>16</v>
      </c>
      <c r="B18" s="44" t="s">
        <v>6</v>
      </c>
      <c r="C18" s="46"/>
    </row>
    <row r="19" spans="1:3" x14ac:dyDescent="0.4">
      <c r="A19" s="44">
        <v>17</v>
      </c>
      <c r="B19" s="44"/>
      <c r="C19" s="4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1503F-8CF8-4A99-A19E-83CE23E95822}">
  <dimension ref="A1"/>
  <sheetViews>
    <sheetView workbookViewId="0"/>
  </sheetViews>
  <sheetFormatPr baseColWidth="10" defaultColWidth="11.42578125" defaultRowHeight="13.9" x14ac:dyDescent="0.4"/>
  <cols>
    <col min="1" max="16384" width="11.42578125" style="60"/>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35"/>
  <sheetViews>
    <sheetView workbookViewId="0">
      <selection activeCell="A2" sqref="A2:G2"/>
    </sheetView>
  </sheetViews>
  <sheetFormatPr baseColWidth="10" defaultColWidth="11.42578125" defaultRowHeight="13.15" x14ac:dyDescent="0.4"/>
  <cols>
    <col min="1" max="1" width="13.140625" style="39" customWidth="1"/>
    <col min="2" max="2" width="55.140625" style="39" customWidth="1"/>
    <col min="3" max="4" width="11.42578125" style="39"/>
    <col min="5" max="5" width="26.140625" style="39" bestFit="1" customWidth="1"/>
    <col min="6" max="16384" width="11.42578125" style="39"/>
  </cols>
  <sheetData>
    <row r="1" spans="1:5" ht="13.5" thickBot="1" x14ac:dyDescent="0.45">
      <c r="A1" s="46" t="s">
        <v>80</v>
      </c>
      <c r="B1" s="47">
        <v>33</v>
      </c>
      <c r="C1" s="46">
        <f>MAX($A$3:$A$35)-1</f>
        <v>32</v>
      </c>
    </row>
    <row r="2" spans="1:5" ht="13.5" thickTop="1" x14ac:dyDescent="0.4">
      <c r="A2" s="48" t="s">
        <v>33</v>
      </c>
      <c r="B2" s="48" t="s">
        <v>34</v>
      </c>
      <c r="C2" s="46" t="s">
        <v>35</v>
      </c>
    </row>
    <row r="3" spans="1:5" x14ac:dyDescent="0.4">
      <c r="A3" s="44">
        <v>1</v>
      </c>
      <c r="B3" s="42" t="s">
        <v>82</v>
      </c>
      <c r="C3" s="43"/>
    </row>
    <row r="4" spans="1:5" ht="13.9" x14ac:dyDescent="0.4">
      <c r="A4" s="44">
        <v>2</v>
      </c>
      <c r="B4" s="44" t="s">
        <v>83</v>
      </c>
      <c r="C4" s="46" t="s">
        <v>37</v>
      </c>
      <c r="E4" s="102"/>
    </row>
    <row r="5" spans="1:5" ht="13.9" x14ac:dyDescent="0.4">
      <c r="A5" s="44">
        <v>3</v>
      </c>
      <c r="B5" s="44" t="s">
        <v>372</v>
      </c>
      <c r="C5" s="46"/>
      <c r="E5" s="102"/>
    </row>
    <row r="6" spans="1:5" x14ac:dyDescent="0.4">
      <c r="A6" s="44">
        <v>4</v>
      </c>
      <c r="B6" s="44" t="s">
        <v>373</v>
      </c>
      <c r="C6" s="46" t="s">
        <v>37</v>
      </c>
    </row>
    <row r="7" spans="1:5" ht="13.9" x14ac:dyDescent="0.4">
      <c r="A7" s="44">
        <v>5</v>
      </c>
      <c r="B7" s="44" t="s">
        <v>374</v>
      </c>
      <c r="C7" s="46"/>
      <c r="E7" s="102"/>
    </row>
    <row r="8" spans="1:5" ht="13.9" x14ac:dyDescent="0.4">
      <c r="A8" s="44">
        <v>6</v>
      </c>
      <c r="B8" s="44" t="s">
        <v>375</v>
      </c>
      <c r="C8" s="46" t="s">
        <v>37</v>
      </c>
      <c r="E8" s="102"/>
    </row>
    <row r="9" spans="1:5" ht="13.9" x14ac:dyDescent="0.4">
      <c r="A9" s="44">
        <v>7</v>
      </c>
      <c r="B9" s="44" t="s">
        <v>124</v>
      </c>
      <c r="C9" s="26"/>
      <c r="E9" s="102"/>
    </row>
    <row r="10" spans="1:5" x14ac:dyDescent="0.4">
      <c r="A10" s="44">
        <v>8</v>
      </c>
      <c r="B10" s="44" t="s">
        <v>84</v>
      </c>
      <c r="C10" s="26"/>
    </row>
    <row r="11" spans="1:5" ht="15.95" customHeight="1" x14ac:dyDescent="0.4">
      <c r="A11" s="44">
        <v>9</v>
      </c>
      <c r="B11" s="44" t="s">
        <v>264</v>
      </c>
      <c r="C11" s="26"/>
      <c r="E11" s="102"/>
    </row>
    <row r="12" spans="1:5" ht="13.9" x14ac:dyDescent="0.4">
      <c r="A12" s="44">
        <v>10</v>
      </c>
      <c r="B12" s="44" t="s">
        <v>265</v>
      </c>
      <c r="C12" s="26" t="s">
        <v>37</v>
      </c>
      <c r="E12" s="102"/>
    </row>
    <row r="13" spans="1:5" ht="13.9" x14ac:dyDescent="0.4">
      <c r="A13" s="44">
        <v>11</v>
      </c>
      <c r="B13" s="44" t="s">
        <v>266</v>
      </c>
      <c r="C13" s="26"/>
      <c r="E13" s="102"/>
    </row>
    <row r="14" spans="1:5" ht="13.9" x14ac:dyDescent="0.4">
      <c r="A14" s="44">
        <v>12</v>
      </c>
      <c r="B14" s="44" t="s">
        <v>85</v>
      </c>
      <c r="C14" s="26"/>
      <c r="E14" s="102"/>
    </row>
    <row r="15" spans="1:5" x14ac:dyDescent="0.4">
      <c r="A15" s="44">
        <v>13</v>
      </c>
      <c r="B15" s="44" t="s">
        <v>86</v>
      </c>
      <c r="C15" s="26"/>
    </row>
    <row r="16" spans="1:5" x14ac:dyDescent="0.4">
      <c r="A16" s="44">
        <v>14</v>
      </c>
      <c r="B16" s="44" t="s">
        <v>267</v>
      </c>
      <c r="C16" s="26"/>
    </row>
    <row r="17" spans="1:3" x14ac:dyDescent="0.4">
      <c r="A17" s="44">
        <v>15</v>
      </c>
      <c r="B17" s="44" t="s">
        <v>376</v>
      </c>
      <c r="C17" s="26"/>
    </row>
    <row r="18" spans="1:3" x14ac:dyDescent="0.4">
      <c r="A18" s="44">
        <v>16</v>
      </c>
      <c r="B18" s="44" t="s">
        <v>268</v>
      </c>
      <c r="C18" s="26"/>
    </row>
    <row r="19" spans="1:3" x14ac:dyDescent="0.4">
      <c r="A19" s="44">
        <v>17</v>
      </c>
      <c r="B19" s="44" t="s">
        <v>87</v>
      </c>
      <c r="C19" s="26"/>
    </row>
    <row r="20" spans="1:3" ht="26.25" x14ac:dyDescent="0.4">
      <c r="A20" s="44">
        <v>18</v>
      </c>
      <c r="B20" s="44" t="s">
        <v>377</v>
      </c>
      <c r="C20" s="26"/>
    </row>
    <row r="21" spans="1:3" x14ac:dyDescent="0.4">
      <c r="A21" s="44">
        <v>19</v>
      </c>
      <c r="B21" s="44" t="s">
        <v>378</v>
      </c>
      <c r="C21" s="26"/>
    </row>
    <row r="22" spans="1:3" x14ac:dyDescent="0.4">
      <c r="A22" s="44">
        <v>20</v>
      </c>
      <c r="B22" s="44" t="s">
        <v>379</v>
      </c>
      <c r="C22" s="26"/>
    </row>
    <row r="23" spans="1:3" x14ac:dyDescent="0.4">
      <c r="A23" s="44">
        <v>21</v>
      </c>
      <c r="B23" s="44" t="s">
        <v>380</v>
      </c>
      <c r="C23" s="26"/>
    </row>
    <row r="24" spans="1:3" x14ac:dyDescent="0.4">
      <c r="A24" s="44">
        <v>22</v>
      </c>
      <c r="B24" s="44" t="s">
        <v>381</v>
      </c>
      <c r="C24" s="26"/>
    </row>
    <row r="25" spans="1:3" x14ac:dyDescent="0.4">
      <c r="A25" s="44">
        <v>23</v>
      </c>
      <c r="B25" s="44" t="s">
        <v>382</v>
      </c>
      <c r="C25" s="26"/>
    </row>
    <row r="26" spans="1:3" x14ac:dyDescent="0.4">
      <c r="A26" s="44">
        <v>24</v>
      </c>
      <c r="B26" s="44" t="s">
        <v>383</v>
      </c>
      <c r="C26" s="26"/>
    </row>
    <row r="27" spans="1:3" x14ac:dyDescent="0.4">
      <c r="A27" s="44">
        <v>25</v>
      </c>
      <c r="B27" s="44" t="s">
        <v>384</v>
      </c>
      <c r="C27" s="26"/>
    </row>
    <row r="28" spans="1:3" x14ac:dyDescent="0.4">
      <c r="A28" s="44">
        <v>26</v>
      </c>
      <c r="B28" s="44" t="s">
        <v>269</v>
      </c>
      <c r="C28" s="26"/>
    </row>
    <row r="29" spans="1:3" x14ac:dyDescent="0.4">
      <c r="A29" s="44">
        <v>27</v>
      </c>
      <c r="B29" s="44" t="s">
        <v>248</v>
      </c>
      <c r="C29" s="26"/>
    </row>
    <row r="30" spans="1:3" x14ac:dyDescent="0.4">
      <c r="A30" s="44">
        <v>28</v>
      </c>
      <c r="B30" s="44" t="s">
        <v>249</v>
      </c>
      <c r="C30" s="26"/>
    </row>
    <row r="31" spans="1:3" ht="26.25" x14ac:dyDescent="0.4">
      <c r="A31" s="44">
        <v>29</v>
      </c>
      <c r="B31" s="44" t="s">
        <v>385</v>
      </c>
      <c r="C31" s="26"/>
    </row>
    <row r="32" spans="1:3" x14ac:dyDescent="0.4">
      <c r="A32" s="44">
        <v>30</v>
      </c>
      <c r="B32" s="44" t="s">
        <v>284</v>
      </c>
      <c r="C32" s="26"/>
    </row>
    <row r="33" spans="1:3" ht="26.25" x14ac:dyDescent="0.4">
      <c r="A33" s="44">
        <v>31</v>
      </c>
      <c r="B33" s="44" t="s">
        <v>400</v>
      </c>
      <c r="C33" s="26"/>
    </row>
    <row r="34" spans="1:3" x14ac:dyDescent="0.4">
      <c r="A34" s="44">
        <v>32</v>
      </c>
      <c r="B34" s="44" t="s">
        <v>6</v>
      </c>
      <c r="C34" s="46"/>
    </row>
    <row r="35" spans="1:3" ht="13.9" x14ac:dyDescent="0.4">
      <c r="A35" s="44">
        <v>33</v>
      </c>
      <c r="B35" s="71"/>
      <c r="C35" s="5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1"/>
  <sheetViews>
    <sheetView workbookViewId="0">
      <selection activeCell="A2" sqref="A2:G2"/>
    </sheetView>
  </sheetViews>
  <sheetFormatPr baseColWidth="10" defaultColWidth="11.42578125" defaultRowHeight="15.4" x14ac:dyDescent="0.45"/>
  <cols>
    <col min="1" max="1" width="13.140625" style="52" customWidth="1"/>
    <col min="2" max="2" width="51.85546875" style="52" bestFit="1" customWidth="1"/>
    <col min="3" max="16384" width="11.42578125" style="52"/>
  </cols>
  <sheetData>
    <row r="1" spans="1:8" ht="15.75" thickBot="1" x14ac:dyDescent="0.5">
      <c r="A1" s="62" t="s">
        <v>127</v>
      </c>
      <c r="B1" s="69">
        <v>9</v>
      </c>
      <c r="C1" s="52">
        <f>MAX($A$3:$A$11)-1</f>
        <v>8</v>
      </c>
    </row>
    <row r="2" spans="1:8" ht="15.75" thickTop="1" x14ac:dyDescent="0.45">
      <c r="A2" s="70" t="s">
        <v>33</v>
      </c>
      <c r="B2" s="70" t="s">
        <v>34</v>
      </c>
      <c r="C2" s="52" t="s">
        <v>35</v>
      </c>
    </row>
    <row r="3" spans="1:8" x14ac:dyDescent="0.45">
      <c r="A3" s="71">
        <v>1</v>
      </c>
      <c r="B3" s="51" t="s">
        <v>194</v>
      </c>
    </row>
    <row r="4" spans="1:8" x14ac:dyDescent="0.45">
      <c r="A4" s="71">
        <v>2</v>
      </c>
      <c r="B4" s="51" t="s">
        <v>195</v>
      </c>
      <c r="C4" s="52" t="s">
        <v>37</v>
      </c>
    </row>
    <row r="5" spans="1:8" x14ac:dyDescent="0.45">
      <c r="A5" s="71">
        <v>3</v>
      </c>
      <c r="B5" s="51" t="s">
        <v>196</v>
      </c>
    </row>
    <row r="6" spans="1:8" x14ac:dyDescent="0.45">
      <c r="A6" s="71">
        <v>4</v>
      </c>
      <c r="B6" s="51" t="s">
        <v>197</v>
      </c>
    </row>
    <row r="7" spans="1:8" x14ac:dyDescent="0.45">
      <c r="A7" s="71">
        <v>5</v>
      </c>
      <c r="B7" s="51" t="s">
        <v>198</v>
      </c>
    </row>
    <row r="8" spans="1:8" ht="15.95" customHeight="1" x14ac:dyDescent="0.45">
      <c r="A8" s="71">
        <v>6</v>
      </c>
      <c r="B8" s="51" t="s">
        <v>199</v>
      </c>
      <c r="C8" s="51"/>
      <c r="D8" s="51"/>
      <c r="E8" s="51"/>
      <c r="F8" s="51"/>
      <c r="G8" s="51"/>
      <c r="H8" s="51"/>
    </row>
    <row r="9" spans="1:8" ht="15.95" customHeight="1" x14ac:dyDescent="0.45">
      <c r="A9" s="71">
        <v>7</v>
      </c>
      <c r="B9" s="51" t="s">
        <v>286</v>
      </c>
      <c r="C9" s="51"/>
      <c r="D9" s="51"/>
      <c r="E9" s="51"/>
      <c r="F9" s="51"/>
      <c r="G9" s="51"/>
      <c r="H9" s="51"/>
    </row>
    <row r="10" spans="1:8" x14ac:dyDescent="0.45">
      <c r="A10" s="71">
        <v>8</v>
      </c>
      <c r="B10" s="72" t="s">
        <v>6</v>
      </c>
    </row>
    <row r="11" spans="1:8" x14ac:dyDescent="0.45">
      <c r="A11" s="71">
        <v>9</v>
      </c>
      <c r="B11" s="54"/>
    </row>
  </sheetData>
  <phoneticPr fontId="0" type="noConversion"/>
  <hyperlinks>
    <hyperlink ref="B65476" r:id="rId1" display="ergebnisse@lvus.de" xr:uid="{00000000-0004-0000-1300-000000000000}"/>
  </hyperlinks>
  <pageMargins left="0.78740157499999996" right="0.78740157499999996" top="0.984251969" bottom="0.984251969" header="0.4921259845" footer="0.4921259845"/>
  <pageSetup paperSize="9" orientation="portrait" r:id="rId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20"/>
  <sheetViews>
    <sheetView workbookViewId="0">
      <selection activeCell="A2" sqref="A2:G2"/>
    </sheetView>
  </sheetViews>
  <sheetFormatPr baseColWidth="10" defaultColWidth="11.42578125" defaultRowHeight="13.15" x14ac:dyDescent="0.4"/>
  <cols>
    <col min="1" max="1" width="13.140625" style="86" customWidth="1"/>
    <col min="2" max="2" width="54.42578125" style="86" bestFit="1" customWidth="1"/>
    <col min="3" max="16384" width="11.42578125" style="86"/>
  </cols>
  <sheetData>
    <row r="1" spans="1:3" ht="13.5" thickBot="1" x14ac:dyDescent="0.45">
      <c r="A1" s="87" t="s">
        <v>237</v>
      </c>
      <c r="B1" s="96">
        <v>14</v>
      </c>
      <c r="C1" s="87">
        <f>MAX($A$3:$A$16)-1</f>
        <v>13</v>
      </c>
    </row>
    <row r="2" spans="1:3" ht="13.5" thickTop="1" x14ac:dyDescent="0.4">
      <c r="A2" s="95" t="s">
        <v>33</v>
      </c>
      <c r="B2" s="94" t="s">
        <v>34</v>
      </c>
      <c r="C2" s="87" t="s">
        <v>35</v>
      </c>
    </row>
    <row r="3" spans="1:3" x14ac:dyDescent="0.4">
      <c r="A3" s="89">
        <v>1</v>
      </c>
      <c r="B3" s="91" t="s">
        <v>246</v>
      </c>
      <c r="C3" s="93"/>
    </row>
    <row r="4" spans="1:3" ht="26.25" x14ac:dyDescent="0.4">
      <c r="A4" s="89">
        <v>2</v>
      </c>
      <c r="B4" s="91" t="s">
        <v>245</v>
      </c>
      <c r="C4" s="92" t="s">
        <v>37</v>
      </c>
    </row>
    <row r="5" spans="1:3" x14ac:dyDescent="0.4">
      <c r="A5" s="89">
        <v>3</v>
      </c>
      <c r="B5" s="91" t="s">
        <v>244</v>
      </c>
      <c r="C5" s="92"/>
    </row>
    <row r="6" spans="1:3" x14ac:dyDescent="0.4">
      <c r="A6" s="89">
        <v>4</v>
      </c>
      <c r="B6" s="91" t="s">
        <v>243</v>
      </c>
      <c r="C6" s="92" t="s">
        <v>37</v>
      </c>
    </row>
    <row r="7" spans="1:3" ht="26.25" x14ac:dyDescent="0.4">
      <c r="A7" s="89">
        <v>5</v>
      </c>
      <c r="B7" s="91" t="s">
        <v>242</v>
      </c>
      <c r="C7" s="92"/>
    </row>
    <row r="8" spans="1:3" x14ac:dyDescent="0.4">
      <c r="A8" s="89">
        <v>6</v>
      </c>
      <c r="B8" s="91" t="s">
        <v>241</v>
      </c>
      <c r="C8" s="92"/>
    </row>
    <row r="9" spans="1:3" x14ac:dyDescent="0.4">
      <c r="A9" s="89">
        <v>7</v>
      </c>
      <c r="B9" s="91" t="s">
        <v>240</v>
      </c>
      <c r="C9" s="92"/>
    </row>
    <row r="10" spans="1:3" x14ac:dyDescent="0.4">
      <c r="A10" s="89">
        <v>8</v>
      </c>
      <c r="B10" s="91" t="s">
        <v>239</v>
      </c>
      <c r="C10" s="91"/>
    </row>
    <row r="11" spans="1:3" x14ac:dyDescent="0.4">
      <c r="A11" s="89">
        <v>9</v>
      </c>
      <c r="B11" s="91" t="s">
        <v>283</v>
      </c>
      <c r="C11" s="92"/>
    </row>
    <row r="12" spans="1:3" x14ac:dyDescent="0.4">
      <c r="A12" s="89">
        <v>10</v>
      </c>
      <c r="B12" s="91" t="s">
        <v>359</v>
      </c>
      <c r="C12" s="92"/>
    </row>
    <row r="13" spans="1:3" x14ac:dyDescent="0.4">
      <c r="A13" s="89">
        <v>11</v>
      </c>
      <c r="B13" s="91" t="s">
        <v>412</v>
      </c>
      <c r="C13" s="92"/>
    </row>
    <row r="14" spans="1:3" x14ac:dyDescent="0.4">
      <c r="A14" s="89">
        <v>12</v>
      </c>
      <c r="B14" s="91" t="s">
        <v>413</v>
      </c>
      <c r="C14" s="92" t="s">
        <v>37</v>
      </c>
    </row>
    <row r="15" spans="1:3" x14ac:dyDescent="0.4">
      <c r="A15" s="89">
        <v>13</v>
      </c>
      <c r="B15" s="91" t="s">
        <v>6</v>
      </c>
      <c r="C15" s="90"/>
    </row>
    <row r="16" spans="1:3" x14ac:dyDescent="0.4">
      <c r="A16" s="89">
        <v>14</v>
      </c>
      <c r="B16" s="88"/>
      <c r="C16" s="87"/>
    </row>
    <row r="20" spans="2:2" x14ac:dyDescent="0.4">
      <c r="B20" s="91"/>
    </row>
  </sheetData>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84"/>
  <sheetViews>
    <sheetView workbookViewId="0">
      <pane xSplit="1" ySplit="1" topLeftCell="B2" activePane="bottomRight" state="frozen"/>
      <selection activeCell="A2" sqref="A2:G2"/>
      <selection pane="topRight" activeCell="A2" sqref="A2:G2"/>
      <selection pane="bottomLeft" activeCell="A2" sqref="A2:G2"/>
      <selection pane="bottomRight" activeCell="A2" sqref="A2:G2"/>
    </sheetView>
  </sheetViews>
  <sheetFormatPr baseColWidth="10" defaultRowHeight="13.9" x14ac:dyDescent="0.4"/>
  <cols>
    <col min="1" max="1" width="16.42578125" bestFit="1" customWidth="1"/>
    <col min="2" max="2" width="54.42578125" bestFit="1" customWidth="1"/>
    <col min="3" max="4" width="6.640625" style="66" customWidth="1"/>
  </cols>
  <sheetData>
    <row r="1" spans="1:4" x14ac:dyDescent="0.4">
      <c r="A1" s="41" t="s">
        <v>132</v>
      </c>
      <c r="B1" s="41" t="s">
        <v>133</v>
      </c>
      <c r="C1" s="63"/>
      <c r="D1" s="63" t="s">
        <v>133</v>
      </c>
    </row>
    <row r="2" spans="1:4" x14ac:dyDescent="0.4">
      <c r="A2" s="30" t="s">
        <v>134</v>
      </c>
      <c r="B2" s="64">
        <v>8</v>
      </c>
      <c r="C2" s="65"/>
      <c r="D2" s="66">
        <f>MAX(A3:A10)-1</f>
        <v>7</v>
      </c>
    </row>
    <row r="3" spans="1:4" x14ac:dyDescent="0.4">
      <c r="A3">
        <v>1</v>
      </c>
      <c r="B3" t="s">
        <v>135</v>
      </c>
    </row>
    <row r="4" spans="1:4" x14ac:dyDescent="0.4">
      <c r="A4">
        <v>2</v>
      </c>
      <c r="B4" t="s">
        <v>136</v>
      </c>
    </row>
    <row r="5" spans="1:4" x14ac:dyDescent="0.4">
      <c r="A5">
        <v>3</v>
      </c>
      <c r="B5" t="s">
        <v>137</v>
      </c>
    </row>
    <row r="6" spans="1:4" x14ac:dyDescent="0.4">
      <c r="A6">
        <v>4</v>
      </c>
      <c r="B6" t="s">
        <v>138</v>
      </c>
    </row>
    <row r="7" spans="1:4" x14ac:dyDescent="0.4">
      <c r="A7">
        <v>5</v>
      </c>
      <c r="B7" t="s">
        <v>139</v>
      </c>
    </row>
    <row r="8" spans="1:4" x14ac:dyDescent="0.4">
      <c r="A8">
        <v>6</v>
      </c>
      <c r="B8" t="s">
        <v>140</v>
      </c>
    </row>
    <row r="9" spans="1:4" x14ac:dyDescent="0.4">
      <c r="A9">
        <v>7</v>
      </c>
      <c r="B9" t="s">
        <v>141</v>
      </c>
    </row>
    <row r="10" spans="1:4" x14ac:dyDescent="0.4">
      <c r="A10">
        <v>8</v>
      </c>
    </row>
    <row r="13" spans="1:4" x14ac:dyDescent="0.4">
      <c r="A13" s="30" t="s">
        <v>142</v>
      </c>
      <c r="B13" s="64">
        <v>13</v>
      </c>
      <c r="C13" s="65"/>
      <c r="D13" s="66">
        <f>MAX(A14:A26)-1</f>
        <v>12</v>
      </c>
    </row>
    <row r="14" spans="1:4" x14ac:dyDescent="0.4">
      <c r="A14">
        <v>1</v>
      </c>
      <c r="B14" t="s">
        <v>143</v>
      </c>
    </row>
    <row r="15" spans="1:4" x14ac:dyDescent="0.4">
      <c r="A15">
        <v>2</v>
      </c>
      <c r="B15" t="s">
        <v>144</v>
      </c>
    </row>
    <row r="16" spans="1:4" x14ac:dyDescent="0.4">
      <c r="A16">
        <v>3</v>
      </c>
      <c r="B16" t="s">
        <v>145</v>
      </c>
    </row>
    <row r="17" spans="1:4" x14ac:dyDescent="0.4">
      <c r="A17">
        <v>4</v>
      </c>
      <c r="B17" t="s">
        <v>146</v>
      </c>
    </row>
    <row r="18" spans="1:4" x14ac:dyDescent="0.4">
      <c r="A18">
        <v>5</v>
      </c>
      <c r="B18" t="s">
        <v>147</v>
      </c>
    </row>
    <row r="19" spans="1:4" x14ac:dyDescent="0.4">
      <c r="A19">
        <v>6</v>
      </c>
      <c r="B19" t="s">
        <v>148</v>
      </c>
    </row>
    <row r="20" spans="1:4" x14ac:dyDescent="0.4">
      <c r="A20">
        <v>7</v>
      </c>
      <c r="B20" t="s">
        <v>149</v>
      </c>
    </row>
    <row r="21" spans="1:4" x14ac:dyDescent="0.4">
      <c r="A21">
        <v>8</v>
      </c>
      <c r="B21" t="s">
        <v>150</v>
      </c>
    </row>
    <row r="22" spans="1:4" x14ac:dyDescent="0.4">
      <c r="A22">
        <v>9</v>
      </c>
      <c r="B22" t="s">
        <v>151</v>
      </c>
    </row>
    <row r="23" spans="1:4" x14ac:dyDescent="0.4">
      <c r="A23">
        <v>10</v>
      </c>
      <c r="B23" t="s">
        <v>152</v>
      </c>
    </row>
    <row r="24" spans="1:4" x14ac:dyDescent="0.4">
      <c r="A24">
        <v>11</v>
      </c>
      <c r="B24" t="s">
        <v>153</v>
      </c>
    </row>
    <row r="25" spans="1:4" x14ac:dyDescent="0.4">
      <c r="A25">
        <v>12</v>
      </c>
      <c r="B25" t="s">
        <v>154</v>
      </c>
    </row>
    <row r="26" spans="1:4" x14ac:dyDescent="0.4">
      <c r="A26">
        <v>13</v>
      </c>
    </row>
    <row r="29" spans="1:4" x14ac:dyDescent="0.4">
      <c r="A29" t="s">
        <v>155</v>
      </c>
      <c r="B29" s="64">
        <v>8</v>
      </c>
      <c r="C29" s="65"/>
      <c r="D29" s="65">
        <f>MAX(A30:A37)-1</f>
        <v>7</v>
      </c>
    </row>
    <row r="30" spans="1:4" x14ac:dyDescent="0.4">
      <c r="A30" s="67">
        <v>1</v>
      </c>
      <c r="B30" s="67" t="s">
        <v>156</v>
      </c>
    </row>
    <row r="31" spans="1:4" ht="16.149999999999999" x14ac:dyDescent="0.55000000000000004">
      <c r="A31" s="67">
        <v>2</v>
      </c>
      <c r="B31" s="67" t="s">
        <v>172</v>
      </c>
    </row>
    <row r="32" spans="1:4" ht="16.149999999999999" x14ac:dyDescent="0.55000000000000004">
      <c r="A32" s="67">
        <v>3</v>
      </c>
      <c r="B32" s="67" t="s">
        <v>173</v>
      </c>
    </row>
    <row r="33" spans="1:4" x14ac:dyDescent="0.4">
      <c r="A33" s="67">
        <v>4</v>
      </c>
      <c r="B33" s="67" t="s">
        <v>157</v>
      </c>
    </row>
    <row r="34" spans="1:4" ht="16.149999999999999" x14ac:dyDescent="0.55000000000000004">
      <c r="A34" s="67">
        <v>5</v>
      </c>
      <c r="B34" s="67" t="s">
        <v>176</v>
      </c>
    </row>
    <row r="35" spans="1:4" ht="16.149999999999999" x14ac:dyDescent="0.55000000000000004">
      <c r="A35" s="67">
        <v>6</v>
      </c>
      <c r="B35" s="67" t="s">
        <v>177</v>
      </c>
    </row>
    <row r="36" spans="1:4" x14ac:dyDescent="0.4">
      <c r="A36" s="67">
        <v>7</v>
      </c>
      <c r="B36" s="67" t="s">
        <v>158</v>
      </c>
    </row>
    <row r="37" spans="1:4" x14ac:dyDescent="0.4">
      <c r="A37" s="67">
        <v>8</v>
      </c>
      <c r="B37" s="67"/>
    </row>
    <row r="40" spans="1:4" x14ac:dyDescent="0.4">
      <c r="A40" t="s">
        <v>159</v>
      </c>
      <c r="B40" s="64">
        <v>4</v>
      </c>
      <c r="C40" s="65"/>
      <c r="D40" s="66">
        <f>MAX(A41:A44)-1</f>
        <v>3</v>
      </c>
    </row>
    <row r="41" spans="1:4" ht="16.149999999999999" x14ac:dyDescent="0.55000000000000004">
      <c r="A41">
        <v>1</v>
      </c>
      <c r="B41" t="s">
        <v>174</v>
      </c>
    </row>
    <row r="42" spans="1:4" x14ac:dyDescent="0.4">
      <c r="A42">
        <v>2</v>
      </c>
      <c r="B42" s="41" t="s">
        <v>160</v>
      </c>
    </row>
    <row r="43" spans="1:4" x14ac:dyDescent="0.4">
      <c r="A43">
        <v>3</v>
      </c>
      <c r="B43" t="s">
        <v>161</v>
      </c>
    </row>
    <row r="44" spans="1:4" x14ac:dyDescent="0.4">
      <c r="A44">
        <v>4</v>
      </c>
    </row>
    <row r="47" spans="1:4" x14ac:dyDescent="0.4">
      <c r="A47" s="30" t="s">
        <v>162</v>
      </c>
      <c r="B47" s="64">
        <v>11</v>
      </c>
      <c r="C47" s="65"/>
      <c r="D47" s="66">
        <f>MAX(A48:A58)-1</f>
        <v>10</v>
      </c>
    </row>
    <row r="48" spans="1:4" x14ac:dyDescent="0.4">
      <c r="A48">
        <v>1</v>
      </c>
      <c r="B48" t="s">
        <v>163</v>
      </c>
    </row>
    <row r="49" spans="1:4" x14ac:dyDescent="0.4">
      <c r="A49">
        <v>2</v>
      </c>
      <c r="B49" t="s">
        <v>164</v>
      </c>
    </row>
    <row r="50" spans="1:4" x14ac:dyDescent="0.4">
      <c r="A50">
        <v>3</v>
      </c>
      <c r="B50" t="s">
        <v>165</v>
      </c>
    </row>
    <row r="51" spans="1:4" x14ac:dyDescent="0.4">
      <c r="A51">
        <v>4</v>
      </c>
      <c r="B51" t="s">
        <v>166</v>
      </c>
    </row>
    <row r="52" spans="1:4" x14ac:dyDescent="0.4">
      <c r="A52">
        <v>5</v>
      </c>
      <c r="B52" t="s">
        <v>167</v>
      </c>
    </row>
    <row r="53" spans="1:4" x14ac:dyDescent="0.4">
      <c r="A53">
        <v>6</v>
      </c>
      <c r="B53" t="s">
        <v>168</v>
      </c>
    </row>
    <row r="54" spans="1:4" x14ac:dyDescent="0.4">
      <c r="A54">
        <v>7</v>
      </c>
      <c r="B54" s="41" t="s">
        <v>236</v>
      </c>
    </row>
    <row r="55" spans="1:4" x14ac:dyDescent="0.4">
      <c r="A55">
        <v>8</v>
      </c>
      <c r="B55" s="41" t="s">
        <v>252</v>
      </c>
    </row>
    <row r="56" spans="1:4" x14ac:dyDescent="0.4">
      <c r="A56">
        <v>9</v>
      </c>
      <c r="B56" s="41" t="s">
        <v>279</v>
      </c>
    </row>
    <row r="57" spans="1:4" x14ac:dyDescent="0.4">
      <c r="A57">
        <v>10</v>
      </c>
      <c r="B57" t="s">
        <v>6</v>
      </c>
    </row>
    <row r="58" spans="1:4" x14ac:dyDescent="0.4">
      <c r="A58">
        <v>11</v>
      </c>
    </row>
    <row r="61" spans="1:4" x14ac:dyDescent="0.4">
      <c r="A61" t="s">
        <v>169</v>
      </c>
      <c r="B61" s="64">
        <v>23</v>
      </c>
      <c r="C61" s="65"/>
      <c r="D61" s="66">
        <f>MAX(A62:A84)-1</f>
        <v>22</v>
      </c>
    </row>
    <row r="62" spans="1:4" x14ac:dyDescent="0.4">
      <c r="A62">
        <v>1</v>
      </c>
      <c r="B62" s="41" t="s">
        <v>386</v>
      </c>
    </row>
    <row r="63" spans="1:4" x14ac:dyDescent="0.4">
      <c r="A63">
        <v>2</v>
      </c>
      <c r="B63" s="41" t="s">
        <v>387</v>
      </c>
      <c r="C63" s="63" t="s">
        <v>37</v>
      </c>
    </row>
    <row r="64" spans="1:4" x14ac:dyDescent="0.4">
      <c r="A64">
        <v>3</v>
      </c>
      <c r="B64" s="41" t="s">
        <v>250</v>
      </c>
      <c r="C64" s="63" t="s">
        <v>37</v>
      </c>
    </row>
    <row r="65" spans="1:3" x14ac:dyDescent="0.4">
      <c r="A65">
        <v>4</v>
      </c>
      <c r="B65" s="41" t="s">
        <v>388</v>
      </c>
      <c r="C65" s="63" t="s">
        <v>37</v>
      </c>
    </row>
    <row r="66" spans="1:3" x14ac:dyDescent="0.4">
      <c r="A66">
        <v>5</v>
      </c>
      <c r="B66" s="41" t="s">
        <v>235</v>
      </c>
    </row>
    <row r="67" spans="1:3" x14ac:dyDescent="0.4">
      <c r="A67">
        <v>6</v>
      </c>
      <c r="B67" s="41" t="s">
        <v>390</v>
      </c>
      <c r="C67" s="66" t="s">
        <v>37</v>
      </c>
    </row>
    <row r="68" spans="1:3" x14ac:dyDescent="0.4">
      <c r="A68">
        <v>7</v>
      </c>
      <c r="B68" s="41" t="s">
        <v>389</v>
      </c>
      <c r="C68" s="66" t="s">
        <v>37</v>
      </c>
    </row>
    <row r="69" spans="1:3" x14ac:dyDescent="0.4">
      <c r="A69">
        <v>8</v>
      </c>
      <c r="B69" s="41" t="s">
        <v>391</v>
      </c>
      <c r="C69" s="66" t="s">
        <v>37</v>
      </c>
    </row>
    <row r="70" spans="1:3" x14ac:dyDescent="0.4">
      <c r="A70">
        <v>9</v>
      </c>
      <c r="B70" s="41" t="s">
        <v>396</v>
      </c>
      <c r="C70" s="66" t="s">
        <v>37</v>
      </c>
    </row>
    <row r="71" spans="1:3" x14ac:dyDescent="0.4">
      <c r="A71">
        <v>10</v>
      </c>
      <c r="B71" s="41" t="s">
        <v>395</v>
      </c>
      <c r="C71" s="66" t="s">
        <v>37</v>
      </c>
    </row>
    <row r="72" spans="1:3" x14ac:dyDescent="0.4">
      <c r="A72">
        <v>11</v>
      </c>
      <c r="B72" s="41" t="s">
        <v>394</v>
      </c>
      <c r="C72" s="66" t="s">
        <v>37</v>
      </c>
    </row>
    <row r="73" spans="1:3" x14ac:dyDescent="0.4">
      <c r="A73">
        <v>12</v>
      </c>
      <c r="B73" s="41" t="s">
        <v>397</v>
      </c>
      <c r="C73" s="66" t="s">
        <v>37</v>
      </c>
    </row>
    <row r="74" spans="1:3" x14ac:dyDescent="0.4">
      <c r="A74">
        <v>13</v>
      </c>
      <c r="B74" s="41" t="s">
        <v>393</v>
      </c>
      <c r="C74" s="66" t="s">
        <v>37</v>
      </c>
    </row>
    <row r="75" spans="1:3" x14ac:dyDescent="0.4">
      <c r="A75">
        <v>14</v>
      </c>
      <c r="B75" s="41" t="s">
        <v>360</v>
      </c>
      <c r="C75" s="66" t="s">
        <v>37</v>
      </c>
    </row>
    <row r="76" spans="1:3" x14ac:dyDescent="0.4">
      <c r="A76">
        <v>15</v>
      </c>
      <c r="B76" s="41" t="s">
        <v>392</v>
      </c>
      <c r="C76" s="66" t="s">
        <v>37</v>
      </c>
    </row>
    <row r="77" spans="1:3" x14ac:dyDescent="0.4">
      <c r="A77">
        <v>16</v>
      </c>
      <c r="B77" s="41" t="s">
        <v>398</v>
      </c>
      <c r="C77" s="66" t="s">
        <v>37</v>
      </c>
    </row>
    <row r="78" spans="1:3" x14ac:dyDescent="0.4">
      <c r="A78">
        <v>17</v>
      </c>
      <c r="B78" s="41" t="s">
        <v>399</v>
      </c>
      <c r="C78" s="66" t="s">
        <v>37</v>
      </c>
    </row>
    <row r="79" spans="1:3" x14ac:dyDescent="0.4">
      <c r="A79">
        <v>18</v>
      </c>
      <c r="B79" t="s">
        <v>171</v>
      </c>
    </row>
    <row r="80" spans="1:3" x14ac:dyDescent="0.4">
      <c r="A80">
        <v>19</v>
      </c>
      <c r="B80" t="s">
        <v>170</v>
      </c>
    </row>
    <row r="81" spans="1:2" x14ac:dyDescent="0.4">
      <c r="A81">
        <v>20</v>
      </c>
      <c r="B81" s="41" t="s">
        <v>251</v>
      </c>
    </row>
    <row r="82" spans="1:2" x14ac:dyDescent="0.4">
      <c r="A82">
        <v>21</v>
      </c>
      <c r="B82" s="41" t="s">
        <v>401</v>
      </c>
    </row>
    <row r="83" spans="1:2" x14ac:dyDescent="0.4">
      <c r="A83">
        <v>22</v>
      </c>
      <c r="B83" t="s">
        <v>6</v>
      </c>
    </row>
    <row r="84" spans="1:2" x14ac:dyDescent="0.4">
      <c r="A84">
        <v>23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26"/>
  <sheetViews>
    <sheetView workbookViewId="0">
      <selection activeCell="A2" sqref="A2:G2"/>
    </sheetView>
  </sheetViews>
  <sheetFormatPr baseColWidth="10" defaultColWidth="11.42578125" defaultRowHeight="13.15" x14ac:dyDescent="0.4"/>
  <cols>
    <col min="1" max="1" width="13.140625" style="39" customWidth="1"/>
    <col min="2" max="2" width="62" style="39" customWidth="1"/>
    <col min="3" max="16384" width="11.42578125" style="39"/>
  </cols>
  <sheetData>
    <row r="1" spans="1:3" ht="13.5" thickBot="1" x14ac:dyDescent="0.45">
      <c r="A1" s="46" t="s">
        <v>202</v>
      </c>
      <c r="B1" s="58">
        <v>24</v>
      </c>
      <c r="C1" s="46">
        <f>MAX($A$3:$A$45)-1</f>
        <v>23</v>
      </c>
    </row>
    <row r="2" spans="1:3" ht="13.5" thickTop="1" x14ac:dyDescent="0.4">
      <c r="A2" s="48" t="s">
        <v>33</v>
      </c>
      <c r="B2" s="59" t="s">
        <v>34</v>
      </c>
      <c r="C2" s="46" t="s">
        <v>35</v>
      </c>
    </row>
    <row r="3" spans="1:3" ht="15.4" x14ac:dyDescent="0.4">
      <c r="A3" s="81">
        <v>1</v>
      </c>
      <c r="B3" s="82" t="s">
        <v>218</v>
      </c>
      <c r="C3" s="51"/>
    </row>
    <row r="4" spans="1:3" ht="15.4" x14ac:dyDescent="0.45">
      <c r="A4" s="81">
        <v>2</v>
      </c>
      <c r="B4" s="82" t="s">
        <v>219</v>
      </c>
      <c r="C4" s="52" t="s">
        <v>37</v>
      </c>
    </row>
    <row r="5" spans="1:3" ht="15.4" x14ac:dyDescent="0.45">
      <c r="A5" s="81">
        <v>3</v>
      </c>
      <c r="B5" s="82" t="s">
        <v>220</v>
      </c>
      <c r="C5" s="52"/>
    </row>
    <row r="6" spans="1:3" ht="15.4" x14ac:dyDescent="0.45">
      <c r="A6" s="81">
        <v>4</v>
      </c>
      <c r="B6" s="82" t="s">
        <v>221</v>
      </c>
      <c r="C6" s="52" t="s">
        <v>37</v>
      </c>
    </row>
    <row r="7" spans="1:3" ht="15.4" x14ac:dyDescent="0.4">
      <c r="A7" s="81">
        <v>5</v>
      </c>
      <c r="B7" s="82" t="s">
        <v>203</v>
      </c>
      <c r="C7" s="51"/>
    </row>
    <row r="8" spans="1:3" ht="15.4" x14ac:dyDescent="0.45">
      <c r="A8" s="81">
        <v>6</v>
      </c>
      <c r="B8" s="82" t="s">
        <v>204</v>
      </c>
      <c r="C8" s="52" t="s">
        <v>37</v>
      </c>
    </row>
    <row r="9" spans="1:3" ht="15.4" x14ac:dyDescent="0.45">
      <c r="A9" s="81">
        <v>7</v>
      </c>
      <c r="B9" s="82" t="s">
        <v>209</v>
      </c>
      <c r="C9" s="52"/>
    </row>
    <row r="10" spans="1:3" ht="15.4" x14ac:dyDescent="0.45">
      <c r="A10" s="81">
        <v>8</v>
      </c>
      <c r="B10" s="82" t="s">
        <v>210</v>
      </c>
      <c r="C10" s="52" t="s">
        <v>37</v>
      </c>
    </row>
    <row r="11" spans="1:3" ht="15.4" x14ac:dyDescent="0.45">
      <c r="A11" s="81">
        <v>9</v>
      </c>
      <c r="B11" s="82" t="s">
        <v>205</v>
      </c>
      <c r="C11" s="52"/>
    </row>
    <row r="12" spans="1:3" ht="27.75" x14ac:dyDescent="0.45">
      <c r="A12" s="81">
        <v>10</v>
      </c>
      <c r="B12" s="82" t="s">
        <v>216</v>
      </c>
      <c r="C12" s="52"/>
    </row>
    <row r="13" spans="1:3" ht="15.4" x14ac:dyDescent="0.45">
      <c r="A13" s="81">
        <v>11</v>
      </c>
      <c r="B13" s="82" t="s">
        <v>222</v>
      </c>
      <c r="C13" s="52"/>
    </row>
    <row r="14" spans="1:3" ht="15.4" x14ac:dyDescent="0.45">
      <c r="A14" s="81">
        <v>12</v>
      </c>
      <c r="B14" s="82" t="s">
        <v>212</v>
      </c>
      <c r="C14" s="52"/>
    </row>
    <row r="15" spans="1:3" ht="27.75" x14ac:dyDescent="0.4">
      <c r="A15" s="81">
        <v>13</v>
      </c>
      <c r="B15" s="82" t="s">
        <v>214</v>
      </c>
    </row>
    <row r="16" spans="1:3" ht="15.4" x14ac:dyDescent="0.4">
      <c r="A16" s="81">
        <v>14</v>
      </c>
      <c r="B16" s="82" t="s">
        <v>207</v>
      </c>
    </row>
    <row r="17" spans="1:3" ht="27.75" x14ac:dyDescent="0.45">
      <c r="A17" s="81">
        <v>15</v>
      </c>
      <c r="B17" s="82" t="s">
        <v>215</v>
      </c>
      <c r="C17" s="52"/>
    </row>
    <row r="18" spans="1:3" ht="27.75" x14ac:dyDescent="0.45">
      <c r="A18" s="81">
        <v>16</v>
      </c>
      <c r="B18" s="82" t="s">
        <v>211</v>
      </c>
      <c r="C18" s="52"/>
    </row>
    <row r="19" spans="1:3" ht="27.75" x14ac:dyDescent="0.45">
      <c r="A19" s="81">
        <v>17</v>
      </c>
      <c r="B19" s="82" t="s">
        <v>217</v>
      </c>
      <c r="C19" s="52"/>
    </row>
    <row r="20" spans="1:3" ht="15.4" x14ac:dyDescent="0.45">
      <c r="A20" s="81">
        <v>18</v>
      </c>
      <c r="B20" s="82" t="s">
        <v>213</v>
      </c>
      <c r="C20" s="83"/>
    </row>
    <row r="21" spans="1:3" ht="15.4" x14ac:dyDescent="0.45">
      <c r="A21" s="81">
        <v>19</v>
      </c>
      <c r="B21" s="82" t="s">
        <v>208</v>
      </c>
      <c r="C21" s="83"/>
    </row>
    <row r="22" spans="1:3" ht="15.4" x14ac:dyDescent="0.45">
      <c r="A22" s="81">
        <v>20</v>
      </c>
      <c r="B22" s="82" t="s">
        <v>224</v>
      </c>
      <c r="C22" s="52"/>
    </row>
    <row r="23" spans="1:3" ht="15.4" x14ac:dyDescent="0.45">
      <c r="A23" s="81">
        <v>21</v>
      </c>
      <c r="B23" s="82" t="s">
        <v>223</v>
      </c>
      <c r="C23" s="52"/>
    </row>
    <row r="24" spans="1:3" ht="15.4" x14ac:dyDescent="0.45">
      <c r="A24" s="81">
        <v>22</v>
      </c>
      <c r="B24" s="82" t="s">
        <v>206</v>
      </c>
      <c r="C24" s="52"/>
    </row>
    <row r="25" spans="1:3" ht="15.4" x14ac:dyDescent="0.45">
      <c r="A25" s="81">
        <v>23</v>
      </c>
      <c r="B25" s="82" t="s">
        <v>6</v>
      </c>
      <c r="C25" s="52"/>
    </row>
    <row r="26" spans="1:3" ht="15.4" x14ac:dyDescent="0.45">
      <c r="A26" s="81">
        <v>24</v>
      </c>
      <c r="B26" s="82"/>
      <c r="C26" s="5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98D4E-910C-4EB1-98A4-88D8BCFE70C5}">
  <dimension ref="A1:C7"/>
  <sheetViews>
    <sheetView workbookViewId="0">
      <selection sqref="A1:C1"/>
    </sheetView>
  </sheetViews>
  <sheetFormatPr baseColWidth="10" defaultColWidth="11.42578125" defaultRowHeight="13.9" x14ac:dyDescent="0.4"/>
  <cols>
    <col min="1" max="3" width="27.5703125" style="128" customWidth="1"/>
    <col min="4" max="16384" width="11.42578125" style="128"/>
  </cols>
  <sheetData>
    <row r="1" spans="1:3" s="127" customFormat="1" ht="15" x14ac:dyDescent="0.4">
      <c r="A1" s="156" t="s">
        <v>58</v>
      </c>
      <c r="B1" s="156"/>
      <c r="C1" s="156"/>
    </row>
    <row r="2" spans="1:3" s="127" customFormat="1" ht="79.7" customHeight="1" x14ac:dyDescent="0.4">
      <c r="A2" s="154" t="s">
        <v>361</v>
      </c>
      <c r="B2" s="155"/>
      <c r="C2" s="155"/>
    </row>
    <row r="3" spans="1:3" s="127" customFormat="1" ht="66.2" customHeight="1" x14ac:dyDescent="0.4">
      <c r="A3" s="154" t="s">
        <v>70</v>
      </c>
      <c r="B3" s="155"/>
      <c r="C3" s="155"/>
    </row>
    <row r="4" spans="1:3" s="127" customFormat="1" ht="45" customHeight="1" x14ac:dyDescent="0.4">
      <c r="A4" s="154" t="s">
        <v>59</v>
      </c>
      <c r="B4" s="155"/>
      <c r="C4" s="155"/>
    </row>
    <row r="5" spans="1:3" s="127" customFormat="1" ht="45" customHeight="1" x14ac:dyDescent="0.4">
      <c r="A5" s="154" t="s">
        <v>71</v>
      </c>
      <c r="B5" s="154"/>
      <c r="C5" s="154"/>
    </row>
    <row r="6" spans="1:3" s="127" customFormat="1" ht="70.25" customHeight="1" x14ac:dyDescent="0.4">
      <c r="A6" s="154" t="s">
        <v>72</v>
      </c>
      <c r="B6" s="155"/>
      <c r="C6" s="155"/>
    </row>
    <row r="7" spans="1:3" s="127" customFormat="1" ht="65.25" customHeight="1" x14ac:dyDescent="0.4">
      <c r="A7" s="154" t="s">
        <v>76</v>
      </c>
      <c r="B7" s="155"/>
      <c r="C7" s="155"/>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12A51-E216-421D-940E-FB3E30095380}">
  <dimension ref="A1:D16"/>
  <sheetViews>
    <sheetView workbookViewId="0"/>
  </sheetViews>
  <sheetFormatPr baseColWidth="10" defaultColWidth="11.42578125" defaultRowHeight="15.4" x14ac:dyDescent="0.45"/>
  <cols>
    <col min="1" max="3" width="27.5703125" style="131" customWidth="1"/>
    <col min="4" max="16384" width="11.42578125" style="131"/>
  </cols>
  <sheetData>
    <row r="1" spans="1:4" s="130" customFormat="1" x14ac:dyDescent="0.4">
      <c r="A1" s="129" t="s">
        <v>11</v>
      </c>
      <c r="B1" s="129"/>
      <c r="C1" s="129"/>
      <c r="D1" s="129"/>
    </row>
    <row r="2" spans="1:4" s="130" customFormat="1" ht="72" customHeight="1" x14ac:dyDescent="0.4">
      <c r="A2" s="158" t="s">
        <v>24</v>
      </c>
      <c r="B2" s="159"/>
      <c r="C2" s="159"/>
    </row>
    <row r="3" spans="1:4" s="130" customFormat="1" ht="59.45" customHeight="1" x14ac:dyDescent="0.4">
      <c r="A3" s="158" t="s">
        <v>25</v>
      </c>
      <c r="B3" s="159"/>
      <c r="C3" s="159"/>
    </row>
    <row r="4" spans="1:4" s="130" customFormat="1" ht="108" customHeight="1" x14ac:dyDescent="0.4">
      <c r="A4" s="158" t="s">
        <v>26</v>
      </c>
      <c r="B4" s="159"/>
      <c r="C4" s="159"/>
    </row>
    <row r="5" spans="1:4" s="130" customFormat="1" ht="154.5" customHeight="1" x14ac:dyDescent="0.4">
      <c r="A5" s="158" t="s">
        <v>27</v>
      </c>
      <c r="B5" s="158"/>
      <c r="C5" s="158"/>
    </row>
    <row r="6" spans="1:4" s="130" customFormat="1" ht="141.94999999999999" customHeight="1" x14ac:dyDescent="0.4">
      <c r="A6" s="158" t="s">
        <v>28</v>
      </c>
      <c r="B6" s="158"/>
      <c r="C6" s="158"/>
    </row>
    <row r="7" spans="1:4" s="130" customFormat="1" ht="195.2" customHeight="1" x14ac:dyDescent="0.4">
      <c r="A7" s="158" t="s">
        <v>362</v>
      </c>
      <c r="B7" s="159"/>
      <c r="C7" s="159"/>
    </row>
    <row r="8" spans="1:4" s="130" customFormat="1" ht="79.7" customHeight="1" x14ac:dyDescent="0.4">
      <c r="A8" s="158" t="s">
        <v>56</v>
      </c>
      <c r="B8" s="159"/>
      <c r="C8" s="159"/>
    </row>
    <row r="9" spans="1:4" x14ac:dyDescent="0.45">
      <c r="A9" s="157"/>
      <c r="B9" s="157"/>
      <c r="C9" s="157"/>
    </row>
    <row r="10" spans="1:4" x14ac:dyDescent="0.45">
      <c r="A10" s="157"/>
      <c r="B10" s="157"/>
      <c r="C10" s="157"/>
    </row>
    <row r="11" spans="1:4" x14ac:dyDescent="0.45">
      <c r="A11" s="157"/>
      <c r="B11" s="157"/>
      <c r="C11" s="157"/>
    </row>
    <row r="12" spans="1:4" x14ac:dyDescent="0.45">
      <c r="A12" s="157"/>
      <c r="B12" s="157"/>
      <c r="C12" s="157"/>
    </row>
    <row r="13" spans="1:4" x14ac:dyDescent="0.45">
      <c r="A13" s="157"/>
      <c r="B13" s="157"/>
      <c r="C13" s="157"/>
    </row>
    <row r="14" spans="1:4" x14ac:dyDescent="0.45">
      <c r="A14" s="157"/>
      <c r="B14" s="157"/>
      <c r="C14" s="157"/>
    </row>
    <row r="15" spans="1:4" x14ac:dyDescent="0.45">
      <c r="A15" s="157"/>
      <c r="B15" s="157"/>
      <c r="C15" s="157"/>
    </row>
    <row r="16" spans="1:4" x14ac:dyDescent="0.45">
      <c r="A16" s="157"/>
      <c r="B16" s="157"/>
      <c r="C16" s="157"/>
    </row>
  </sheetData>
  <sheetProtection algorithmName="SHA-512" hashValue="6y7XOXb+WIGoqRpijiYX3+HGO0FlVxGVsJdPLjFUnhi8akG3+3i8gUW9lCA2IPyWisX4J3Sw5JaLPY0AnY6Oog==" saltValue="yBlZQ/QceCPJomT3z2JikA=="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E1ECE-0D68-40C3-8FA7-F81B3CDCBCA6}">
  <sheetPr>
    <pageSetUpPr fitToPage="1"/>
  </sheetPr>
  <dimension ref="A1:E11"/>
  <sheetViews>
    <sheetView workbookViewId="0">
      <selection sqref="A1:C1"/>
    </sheetView>
  </sheetViews>
  <sheetFormatPr baseColWidth="10" defaultColWidth="11.42578125" defaultRowHeight="15.4" x14ac:dyDescent="0.45"/>
  <cols>
    <col min="1" max="3" width="27.5703125" style="132" customWidth="1"/>
    <col min="4" max="16384" width="11.42578125" style="132"/>
  </cols>
  <sheetData>
    <row r="1" spans="1:5" ht="27.75" customHeight="1" x14ac:dyDescent="0.45">
      <c r="A1" s="160" t="s">
        <v>363</v>
      </c>
      <c r="B1" s="160"/>
      <c r="C1" s="160"/>
    </row>
    <row r="2" spans="1:5" s="133" customFormat="1" ht="100.25" customHeight="1" x14ac:dyDescent="0.4">
      <c r="A2" s="158" t="s">
        <v>364</v>
      </c>
      <c r="B2" s="159"/>
      <c r="C2" s="159"/>
      <c r="E2" s="142"/>
    </row>
    <row r="3" spans="1:5" s="133" customFormat="1" ht="45" customHeight="1" x14ac:dyDescent="0.4">
      <c r="A3" s="158" t="s">
        <v>365</v>
      </c>
      <c r="B3" s="159"/>
      <c r="C3" s="159"/>
      <c r="E3" s="142"/>
    </row>
    <row r="4" spans="1:5" s="133" customFormat="1" ht="66.75" customHeight="1" x14ac:dyDescent="0.4">
      <c r="A4" s="161" t="s">
        <v>366</v>
      </c>
      <c r="B4" s="162"/>
      <c r="C4" s="163"/>
      <c r="E4" s="142"/>
    </row>
    <row r="5" spans="1:5" ht="30.75" x14ac:dyDescent="0.45">
      <c r="A5" s="134" t="s">
        <v>38</v>
      </c>
      <c r="B5" s="134" t="s">
        <v>41</v>
      </c>
    </row>
    <row r="6" spans="1:5" x14ac:dyDescent="0.45">
      <c r="A6" s="135">
        <v>1379</v>
      </c>
      <c r="B6" s="135">
        <v>1380</v>
      </c>
    </row>
    <row r="7" spans="1:5" x14ac:dyDescent="0.45">
      <c r="A7" s="135">
        <v>179.34</v>
      </c>
      <c r="B7" s="135">
        <v>179</v>
      </c>
    </row>
    <row r="8" spans="1:5" x14ac:dyDescent="0.45">
      <c r="A8" s="135">
        <v>80.12</v>
      </c>
      <c r="B8" s="135">
        <v>80.099999999999994</v>
      </c>
    </row>
    <row r="9" spans="1:5" x14ac:dyDescent="0.45">
      <c r="A9" s="135">
        <v>7.8</v>
      </c>
      <c r="B9" s="136">
        <v>7.8</v>
      </c>
    </row>
    <row r="10" spans="1:5" ht="24" hidden="1" customHeight="1" x14ac:dyDescent="0.45">
      <c r="A10" s="164"/>
      <c r="B10" s="165"/>
      <c r="C10" s="165"/>
    </row>
    <row r="11" spans="1:5" x14ac:dyDescent="0.45">
      <c r="A11" s="135">
        <v>7.8320000000000001E-2</v>
      </c>
      <c r="B11" s="137">
        <v>7.8299999999999995E-2</v>
      </c>
    </row>
  </sheetData>
  <sheetProtection algorithmName="SHA-512" hashValue="8whh9eu9zBZBMDA2gM4De3HH3aSMm3WLy/3DDri7/0YlOvFBox6n6IeLrYbqAHR60AZ5ux+a1KrrbGyAZRDCcQ==" saltValue="4r8Qn5Ytyr+xvMPbYKMme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402BA-C6EE-46CC-BA32-52E81DFC5BE7}">
  <dimension ref="A1:H20"/>
  <sheetViews>
    <sheetView zoomScaleNormal="100" workbookViewId="0">
      <selection sqref="A1:H1"/>
    </sheetView>
  </sheetViews>
  <sheetFormatPr baseColWidth="10" defaultColWidth="11.42578125" defaultRowHeight="13.9" x14ac:dyDescent="0.4"/>
  <cols>
    <col min="1" max="8" width="10.5703125" style="139" customWidth="1"/>
    <col min="9" max="256" width="11.42578125" style="139"/>
    <col min="257" max="264" width="10.5703125" style="139" customWidth="1"/>
    <col min="265" max="512" width="11.42578125" style="139"/>
    <col min="513" max="520" width="10.5703125" style="139" customWidth="1"/>
    <col min="521" max="768" width="11.42578125" style="139"/>
    <col min="769" max="776" width="10.5703125" style="139" customWidth="1"/>
    <col min="777" max="1024" width="11.42578125" style="139"/>
    <col min="1025" max="1032" width="10.5703125" style="139" customWidth="1"/>
    <col min="1033" max="1280" width="11.42578125" style="139"/>
    <col min="1281" max="1288" width="10.5703125" style="139" customWidth="1"/>
    <col min="1289" max="1536" width="11.42578125" style="139"/>
    <col min="1537" max="1544" width="10.5703125" style="139" customWidth="1"/>
    <col min="1545" max="1792" width="11.42578125" style="139"/>
    <col min="1793" max="1800" width="10.5703125" style="139" customWidth="1"/>
    <col min="1801" max="2048" width="11.42578125" style="139"/>
    <col min="2049" max="2056" width="10.5703125" style="139" customWidth="1"/>
    <col min="2057" max="2304" width="11.42578125" style="139"/>
    <col min="2305" max="2312" width="10.5703125" style="139" customWidth="1"/>
    <col min="2313" max="2560" width="11.42578125" style="139"/>
    <col min="2561" max="2568" width="10.5703125" style="139" customWidth="1"/>
    <col min="2569" max="2816" width="11.42578125" style="139"/>
    <col min="2817" max="2824" width="10.5703125" style="139" customWidth="1"/>
    <col min="2825" max="3072" width="11.42578125" style="139"/>
    <col min="3073" max="3080" width="10.5703125" style="139" customWidth="1"/>
    <col min="3081" max="3328" width="11.42578125" style="139"/>
    <col min="3329" max="3336" width="10.5703125" style="139" customWidth="1"/>
    <col min="3337" max="3584" width="11.42578125" style="139"/>
    <col min="3585" max="3592" width="10.5703125" style="139" customWidth="1"/>
    <col min="3593" max="3840" width="11.42578125" style="139"/>
    <col min="3841" max="3848" width="10.5703125" style="139" customWidth="1"/>
    <col min="3849" max="4096" width="11.42578125" style="139"/>
    <col min="4097" max="4104" width="10.5703125" style="139" customWidth="1"/>
    <col min="4105" max="4352" width="11.42578125" style="139"/>
    <col min="4353" max="4360" width="10.5703125" style="139" customWidth="1"/>
    <col min="4361" max="4608" width="11.42578125" style="139"/>
    <col min="4609" max="4616" width="10.5703125" style="139" customWidth="1"/>
    <col min="4617" max="4864" width="11.42578125" style="139"/>
    <col min="4865" max="4872" width="10.5703125" style="139" customWidth="1"/>
    <col min="4873" max="5120" width="11.42578125" style="139"/>
    <col min="5121" max="5128" width="10.5703125" style="139" customWidth="1"/>
    <col min="5129" max="5376" width="11.42578125" style="139"/>
    <col min="5377" max="5384" width="10.5703125" style="139" customWidth="1"/>
    <col min="5385" max="5632" width="11.42578125" style="139"/>
    <col min="5633" max="5640" width="10.5703125" style="139" customWidth="1"/>
    <col min="5641" max="5888" width="11.42578125" style="139"/>
    <col min="5889" max="5896" width="10.5703125" style="139" customWidth="1"/>
    <col min="5897" max="6144" width="11.42578125" style="139"/>
    <col min="6145" max="6152" width="10.5703125" style="139" customWidth="1"/>
    <col min="6153" max="6400" width="11.42578125" style="139"/>
    <col min="6401" max="6408" width="10.5703125" style="139" customWidth="1"/>
    <col min="6409" max="6656" width="11.42578125" style="139"/>
    <col min="6657" max="6664" width="10.5703125" style="139" customWidth="1"/>
    <col min="6665" max="6912" width="11.42578125" style="139"/>
    <col min="6913" max="6920" width="10.5703125" style="139" customWidth="1"/>
    <col min="6921" max="7168" width="11.42578125" style="139"/>
    <col min="7169" max="7176" width="10.5703125" style="139" customWidth="1"/>
    <col min="7177" max="7424" width="11.42578125" style="139"/>
    <col min="7425" max="7432" width="10.5703125" style="139" customWidth="1"/>
    <col min="7433" max="7680" width="11.42578125" style="139"/>
    <col min="7681" max="7688" width="10.5703125" style="139" customWidth="1"/>
    <col min="7689" max="7936" width="11.42578125" style="139"/>
    <col min="7937" max="7944" width="10.5703125" style="139" customWidth="1"/>
    <col min="7945" max="8192" width="11.42578125" style="139"/>
    <col min="8193" max="8200" width="10.5703125" style="139" customWidth="1"/>
    <col min="8201" max="8448" width="11.42578125" style="139"/>
    <col min="8449" max="8456" width="10.5703125" style="139" customWidth="1"/>
    <col min="8457" max="8704" width="11.42578125" style="139"/>
    <col min="8705" max="8712" width="10.5703125" style="139" customWidth="1"/>
    <col min="8713" max="8960" width="11.42578125" style="139"/>
    <col min="8961" max="8968" width="10.5703125" style="139" customWidth="1"/>
    <col min="8969" max="9216" width="11.42578125" style="139"/>
    <col min="9217" max="9224" width="10.5703125" style="139" customWidth="1"/>
    <col min="9225" max="9472" width="11.42578125" style="139"/>
    <col min="9473" max="9480" width="10.5703125" style="139" customWidth="1"/>
    <col min="9481" max="9728" width="11.42578125" style="139"/>
    <col min="9729" max="9736" width="10.5703125" style="139" customWidth="1"/>
    <col min="9737" max="9984" width="11.42578125" style="139"/>
    <col min="9985" max="9992" width="10.5703125" style="139" customWidth="1"/>
    <col min="9993" max="10240" width="11.42578125" style="139"/>
    <col min="10241" max="10248" width="10.5703125" style="139" customWidth="1"/>
    <col min="10249" max="10496" width="11.42578125" style="139"/>
    <col min="10497" max="10504" width="10.5703125" style="139" customWidth="1"/>
    <col min="10505" max="10752" width="11.42578125" style="139"/>
    <col min="10753" max="10760" width="10.5703125" style="139" customWidth="1"/>
    <col min="10761" max="11008" width="11.42578125" style="139"/>
    <col min="11009" max="11016" width="10.5703125" style="139" customWidth="1"/>
    <col min="11017" max="11264" width="11.42578125" style="139"/>
    <col min="11265" max="11272" width="10.5703125" style="139" customWidth="1"/>
    <col min="11273" max="11520" width="11.42578125" style="139"/>
    <col min="11521" max="11528" width="10.5703125" style="139" customWidth="1"/>
    <col min="11529" max="11776" width="11.42578125" style="139"/>
    <col min="11777" max="11784" width="10.5703125" style="139" customWidth="1"/>
    <col min="11785" max="12032" width="11.42578125" style="139"/>
    <col min="12033" max="12040" width="10.5703125" style="139" customWidth="1"/>
    <col min="12041" max="12288" width="11.42578125" style="139"/>
    <col min="12289" max="12296" width="10.5703125" style="139" customWidth="1"/>
    <col min="12297" max="12544" width="11.42578125" style="139"/>
    <col min="12545" max="12552" width="10.5703125" style="139" customWidth="1"/>
    <col min="12553" max="12800" width="11.42578125" style="139"/>
    <col min="12801" max="12808" width="10.5703125" style="139" customWidth="1"/>
    <col min="12809" max="13056" width="11.42578125" style="139"/>
    <col min="13057" max="13064" width="10.5703125" style="139" customWidth="1"/>
    <col min="13065" max="13312" width="11.42578125" style="139"/>
    <col min="13313" max="13320" width="10.5703125" style="139" customWidth="1"/>
    <col min="13321" max="13568" width="11.42578125" style="139"/>
    <col min="13569" max="13576" width="10.5703125" style="139" customWidth="1"/>
    <col min="13577" max="13824" width="11.42578125" style="139"/>
    <col min="13825" max="13832" width="10.5703125" style="139" customWidth="1"/>
    <col min="13833" max="14080" width="11.42578125" style="139"/>
    <col min="14081" max="14088" width="10.5703125" style="139" customWidth="1"/>
    <col min="14089" max="14336" width="11.42578125" style="139"/>
    <col min="14337" max="14344" width="10.5703125" style="139" customWidth="1"/>
    <col min="14345" max="14592" width="11.42578125" style="139"/>
    <col min="14593" max="14600" width="10.5703125" style="139" customWidth="1"/>
    <col min="14601" max="14848" width="11.42578125" style="139"/>
    <col min="14849" max="14856" width="10.5703125" style="139" customWidth="1"/>
    <col min="14857" max="15104" width="11.42578125" style="139"/>
    <col min="15105" max="15112" width="10.5703125" style="139" customWidth="1"/>
    <col min="15113" max="15360" width="11.42578125" style="139"/>
    <col min="15361" max="15368" width="10.5703125" style="139" customWidth="1"/>
    <col min="15369" max="15616" width="11.42578125" style="139"/>
    <col min="15617" max="15624" width="10.5703125" style="139" customWidth="1"/>
    <col min="15625" max="15872" width="11.42578125" style="139"/>
    <col min="15873" max="15880" width="10.5703125" style="139" customWidth="1"/>
    <col min="15881" max="16128" width="11.42578125" style="139"/>
    <col min="16129" max="16136" width="10.5703125" style="139" customWidth="1"/>
    <col min="16137" max="16384" width="11.42578125" style="139"/>
  </cols>
  <sheetData>
    <row r="1" spans="1:8" s="138" customFormat="1" ht="20.100000000000001" customHeight="1" x14ac:dyDescent="0.4">
      <c r="A1" s="168" t="s">
        <v>328</v>
      </c>
      <c r="B1" s="168"/>
      <c r="C1" s="168"/>
      <c r="D1" s="168"/>
      <c r="E1" s="168"/>
      <c r="F1" s="168"/>
      <c r="G1" s="168"/>
      <c r="H1" s="168"/>
    </row>
    <row r="2" spans="1:8" s="138" customFormat="1" ht="43.5" customHeight="1" x14ac:dyDescent="0.4">
      <c r="A2" s="167" t="s">
        <v>329</v>
      </c>
      <c r="B2" s="167"/>
      <c r="C2" s="167"/>
      <c r="D2" s="167"/>
      <c r="E2" s="167"/>
      <c r="F2" s="167"/>
      <c r="G2" s="167"/>
      <c r="H2" s="167"/>
    </row>
    <row r="3" spans="1:8" s="138" customFormat="1" ht="35.1" customHeight="1" x14ac:dyDescent="0.4">
      <c r="A3" s="167" t="s">
        <v>330</v>
      </c>
      <c r="B3" s="167"/>
      <c r="C3" s="167"/>
      <c r="D3" s="167"/>
      <c r="E3" s="167"/>
      <c r="F3" s="167"/>
      <c r="G3" s="167"/>
      <c r="H3" s="167"/>
    </row>
    <row r="4" spans="1:8" s="138" customFormat="1" ht="99.75" customHeight="1" x14ac:dyDescent="0.4">
      <c r="A4" s="167" t="s">
        <v>367</v>
      </c>
      <c r="B4" s="167"/>
      <c r="C4" s="167"/>
      <c r="D4" s="167"/>
      <c r="E4" s="167"/>
      <c r="F4" s="167"/>
      <c r="G4" s="167"/>
      <c r="H4" s="167"/>
    </row>
    <row r="5" spans="1:8" s="138" customFormat="1" ht="53.1" customHeight="1" x14ac:dyDescent="0.4">
      <c r="A5" s="167" t="s">
        <v>331</v>
      </c>
      <c r="B5" s="167"/>
      <c r="C5" s="167"/>
      <c r="D5" s="167"/>
      <c r="E5" s="167"/>
      <c r="F5" s="167"/>
      <c r="G5" s="167"/>
      <c r="H5" s="167"/>
    </row>
    <row r="6" spans="1:8" s="138" customFormat="1" ht="35.1" customHeight="1" x14ac:dyDescent="0.4">
      <c r="A6" s="167" t="s">
        <v>332</v>
      </c>
      <c r="B6" s="167"/>
      <c r="C6" s="167"/>
      <c r="D6" s="167"/>
      <c r="E6" s="167"/>
      <c r="F6" s="167"/>
      <c r="G6" s="167"/>
      <c r="H6" s="167"/>
    </row>
    <row r="7" spans="1:8" s="138" customFormat="1" ht="88.35" customHeight="1" x14ac:dyDescent="0.4">
      <c r="A7" s="167" t="s">
        <v>333</v>
      </c>
      <c r="B7" s="167"/>
      <c r="C7" s="167"/>
      <c r="D7" s="167"/>
      <c r="E7" s="167"/>
      <c r="F7" s="167"/>
      <c r="G7" s="167"/>
      <c r="H7" s="167"/>
    </row>
    <row r="8" spans="1:8" s="138" customFormat="1" ht="88.35" customHeight="1" x14ac:dyDescent="0.4">
      <c r="A8" s="167" t="s">
        <v>334</v>
      </c>
      <c r="B8" s="167"/>
      <c r="C8" s="167"/>
      <c r="D8" s="167"/>
      <c r="E8" s="167"/>
      <c r="F8" s="167"/>
      <c r="G8" s="167"/>
      <c r="H8" s="167"/>
    </row>
    <row r="9" spans="1:8" s="138" customFormat="1" ht="70.349999999999994" customHeight="1" x14ac:dyDescent="0.4">
      <c r="A9" s="167" t="s">
        <v>368</v>
      </c>
      <c r="B9" s="167"/>
      <c r="C9" s="167"/>
      <c r="D9" s="167"/>
      <c r="E9" s="167"/>
      <c r="F9" s="167"/>
      <c r="G9" s="167"/>
      <c r="H9" s="167"/>
    </row>
    <row r="10" spans="1:8" s="138" customFormat="1" ht="53.1" customHeight="1" x14ac:dyDescent="0.4">
      <c r="A10" s="167" t="s">
        <v>335</v>
      </c>
      <c r="B10" s="167"/>
      <c r="C10" s="167"/>
      <c r="D10" s="167"/>
      <c r="E10" s="167"/>
      <c r="F10" s="167"/>
      <c r="G10" s="167"/>
      <c r="H10" s="167"/>
    </row>
    <row r="11" spans="1:8" s="138" customFormat="1" ht="122.75" customHeight="1" x14ac:dyDescent="0.4">
      <c r="A11" s="169" t="s">
        <v>402</v>
      </c>
      <c r="B11" s="167"/>
      <c r="C11" s="167"/>
      <c r="D11" s="167"/>
      <c r="E11" s="167"/>
      <c r="F11" s="167"/>
      <c r="G11" s="167"/>
      <c r="H11" s="167"/>
    </row>
    <row r="12" spans="1:8" s="138" customFormat="1" ht="35.1" customHeight="1" x14ac:dyDescent="0.4">
      <c r="A12" s="167" t="s">
        <v>336</v>
      </c>
      <c r="B12" s="167"/>
      <c r="C12" s="167"/>
      <c r="D12" s="167"/>
      <c r="E12" s="167"/>
      <c r="F12" s="167"/>
      <c r="G12" s="167"/>
      <c r="H12" s="167"/>
    </row>
    <row r="13" spans="1:8" s="138" customFormat="1" ht="97.35" customHeight="1" x14ac:dyDescent="0.4">
      <c r="A13" s="167" t="s">
        <v>337</v>
      </c>
      <c r="B13" s="167"/>
      <c r="C13" s="167"/>
      <c r="D13" s="167"/>
      <c r="E13" s="167"/>
      <c r="F13" s="167"/>
      <c r="G13" s="167"/>
      <c r="H13" s="167"/>
    </row>
    <row r="14" spans="1:8" s="138" customFormat="1" ht="97.35" customHeight="1" x14ac:dyDescent="0.4">
      <c r="A14" s="167" t="s">
        <v>338</v>
      </c>
      <c r="B14" s="167"/>
      <c r="C14" s="167"/>
      <c r="D14" s="167"/>
      <c r="E14" s="167"/>
      <c r="F14" s="167"/>
      <c r="G14" s="167"/>
      <c r="H14" s="167"/>
    </row>
    <row r="15" spans="1:8" s="138" customFormat="1" ht="20.100000000000001" customHeight="1" x14ac:dyDescent="0.4">
      <c r="A15" s="167" t="s">
        <v>339</v>
      </c>
      <c r="B15" s="167"/>
      <c r="C15" s="167"/>
      <c r="D15" s="167"/>
      <c r="E15" s="167"/>
      <c r="F15" s="167"/>
      <c r="G15" s="167"/>
      <c r="H15" s="167"/>
    </row>
    <row r="16" spans="1:8" x14ac:dyDescent="0.4">
      <c r="A16" s="166"/>
      <c r="B16" s="166"/>
      <c r="C16" s="166"/>
      <c r="D16" s="166"/>
      <c r="E16" s="166"/>
      <c r="F16" s="166"/>
      <c r="G16" s="166"/>
      <c r="H16" s="166"/>
    </row>
    <row r="17" spans="1:8" x14ac:dyDescent="0.4">
      <c r="A17" s="166"/>
      <c r="B17" s="166"/>
      <c r="C17" s="166"/>
      <c r="D17" s="166"/>
      <c r="E17" s="166"/>
      <c r="F17" s="166"/>
      <c r="G17" s="166"/>
      <c r="H17" s="166"/>
    </row>
    <row r="18" spans="1:8" x14ac:dyDescent="0.4">
      <c r="A18" s="166"/>
      <c r="B18" s="166"/>
      <c r="C18" s="166"/>
      <c r="D18" s="166"/>
      <c r="E18" s="166"/>
      <c r="F18" s="166"/>
      <c r="G18" s="166"/>
      <c r="H18" s="166"/>
    </row>
    <row r="19" spans="1:8" x14ac:dyDescent="0.4">
      <c r="A19" s="166"/>
      <c r="B19" s="166"/>
      <c r="C19" s="166"/>
      <c r="D19" s="166"/>
      <c r="E19" s="166"/>
      <c r="F19" s="166"/>
      <c r="G19" s="166"/>
      <c r="H19" s="166"/>
    </row>
    <row r="20" spans="1:8" x14ac:dyDescent="0.4">
      <c r="A20" s="166"/>
      <c r="B20" s="166"/>
      <c r="C20" s="166"/>
      <c r="D20" s="166"/>
      <c r="E20" s="166"/>
      <c r="F20" s="166"/>
      <c r="G20" s="166"/>
      <c r="H20" s="166"/>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C9B92-7776-404C-8123-8B9BBEE17BCC}">
  <dimension ref="A1:I55"/>
  <sheetViews>
    <sheetView workbookViewId="0"/>
  </sheetViews>
  <sheetFormatPr baseColWidth="10" defaultColWidth="10.640625" defaultRowHeight="13.9" x14ac:dyDescent="0.4"/>
  <cols>
    <col min="1" max="16384" width="10.640625" style="128"/>
  </cols>
  <sheetData>
    <row r="1" spans="1:9" x14ac:dyDescent="0.4">
      <c r="A1" s="143"/>
      <c r="B1" s="143"/>
      <c r="C1" s="143"/>
      <c r="D1" s="143"/>
      <c r="E1" s="143"/>
      <c r="F1" s="143"/>
      <c r="G1" s="143"/>
      <c r="H1" s="143"/>
      <c r="I1" s="143"/>
    </row>
    <row r="2" spans="1:9" x14ac:dyDescent="0.4">
      <c r="A2" s="143"/>
      <c r="B2" s="143"/>
      <c r="C2" s="143"/>
      <c r="D2" s="143"/>
      <c r="E2" s="143"/>
      <c r="F2" s="143"/>
      <c r="G2" s="143"/>
      <c r="H2" s="143"/>
      <c r="I2" s="143"/>
    </row>
    <row r="3" spans="1:9" x14ac:dyDescent="0.4">
      <c r="A3" s="143"/>
      <c r="B3" s="143"/>
      <c r="C3" s="143"/>
      <c r="D3" s="143"/>
      <c r="E3" s="143"/>
      <c r="F3" s="143"/>
      <c r="G3" s="143"/>
      <c r="H3" s="143"/>
      <c r="I3" s="143"/>
    </row>
    <row r="4" spans="1:9" x14ac:dyDescent="0.4">
      <c r="A4" s="143"/>
      <c r="B4" s="143"/>
      <c r="C4" s="143"/>
      <c r="D4" s="143"/>
      <c r="E4" s="143"/>
      <c r="F4" s="143"/>
      <c r="G4" s="143"/>
      <c r="H4" s="143"/>
      <c r="I4" s="143"/>
    </row>
    <row r="5" spans="1:9" x14ac:dyDescent="0.4">
      <c r="A5" s="143"/>
      <c r="B5" s="143"/>
      <c r="C5" s="143"/>
      <c r="D5" s="143"/>
      <c r="E5" s="143"/>
      <c r="F5" s="143"/>
      <c r="G5" s="143"/>
      <c r="H5" s="143"/>
      <c r="I5" s="143"/>
    </row>
    <row r="6" spans="1:9" x14ac:dyDescent="0.4">
      <c r="A6" s="143"/>
      <c r="B6" s="143"/>
      <c r="C6" s="143"/>
      <c r="D6" s="143"/>
      <c r="E6" s="143"/>
      <c r="F6" s="143"/>
      <c r="G6" s="143"/>
      <c r="H6" s="143"/>
      <c r="I6" s="143"/>
    </row>
    <row r="7" spans="1:9" x14ac:dyDescent="0.4">
      <c r="A7" s="143"/>
      <c r="B7" s="143"/>
      <c r="C7" s="143"/>
      <c r="D7" s="143"/>
      <c r="E7" s="143"/>
      <c r="F7" s="143"/>
      <c r="G7" s="143"/>
      <c r="H7" s="143"/>
      <c r="I7" s="143"/>
    </row>
    <row r="8" spans="1:9" x14ac:dyDescent="0.4">
      <c r="A8" s="143"/>
      <c r="B8" s="143"/>
      <c r="C8" s="143"/>
      <c r="D8" s="143"/>
      <c r="E8" s="143"/>
      <c r="F8" s="143"/>
      <c r="G8" s="143"/>
      <c r="H8" s="143"/>
      <c r="I8" s="143"/>
    </row>
    <row r="9" spans="1:9" x14ac:dyDescent="0.4">
      <c r="A9" s="143"/>
      <c r="B9" s="143"/>
      <c r="C9" s="143"/>
      <c r="D9" s="143"/>
      <c r="E9" s="143"/>
      <c r="F9" s="143"/>
      <c r="G9" s="143"/>
      <c r="H9" s="143"/>
      <c r="I9" s="143"/>
    </row>
    <row r="10" spans="1:9" x14ac:dyDescent="0.4">
      <c r="A10" s="143"/>
      <c r="B10" s="143"/>
      <c r="C10" s="143"/>
      <c r="D10" s="143"/>
      <c r="E10" s="143"/>
      <c r="F10" s="143"/>
      <c r="G10" s="143"/>
      <c r="H10" s="143"/>
      <c r="I10" s="143"/>
    </row>
    <row r="11" spans="1:9" x14ac:dyDescent="0.4">
      <c r="A11" s="143"/>
      <c r="B11" s="143"/>
      <c r="C11" s="143"/>
      <c r="D11" s="143"/>
      <c r="E11" s="143"/>
      <c r="F11" s="143"/>
      <c r="G11" s="143"/>
      <c r="H11" s="143"/>
      <c r="I11" s="143"/>
    </row>
    <row r="12" spans="1:9" x14ac:dyDescent="0.4">
      <c r="A12" s="143"/>
      <c r="B12" s="143"/>
      <c r="C12" s="143"/>
      <c r="D12" s="143"/>
      <c r="E12" s="143"/>
      <c r="F12" s="143"/>
      <c r="G12" s="143"/>
      <c r="H12" s="143"/>
      <c r="I12" s="143"/>
    </row>
    <row r="13" spans="1:9" x14ac:dyDescent="0.4">
      <c r="A13" s="143"/>
      <c r="B13" s="143"/>
      <c r="C13" s="143"/>
      <c r="D13" s="143"/>
      <c r="E13" s="143"/>
      <c r="F13" s="143"/>
      <c r="G13" s="143"/>
      <c r="H13" s="143"/>
      <c r="I13" s="143"/>
    </row>
    <row r="14" spans="1:9" x14ac:dyDescent="0.4">
      <c r="A14" s="143"/>
      <c r="B14" s="143"/>
      <c r="C14" s="143"/>
      <c r="D14" s="143"/>
      <c r="E14" s="143"/>
      <c r="F14" s="143"/>
      <c r="G14" s="143"/>
      <c r="H14" s="143"/>
      <c r="I14" s="143"/>
    </row>
    <row r="15" spans="1:9" x14ac:dyDescent="0.4">
      <c r="A15" s="143"/>
      <c r="B15" s="143"/>
      <c r="C15" s="143"/>
      <c r="D15" s="143"/>
      <c r="E15" s="143"/>
      <c r="F15" s="143"/>
      <c r="G15" s="143"/>
      <c r="H15" s="143"/>
      <c r="I15" s="143"/>
    </row>
    <row r="16" spans="1:9" x14ac:dyDescent="0.4">
      <c r="A16" s="143"/>
      <c r="B16" s="143"/>
      <c r="C16" s="143"/>
      <c r="D16" s="143"/>
      <c r="E16" s="143"/>
      <c r="F16" s="143"/>
      <c r="G16" s="143"/>
      <c r="H16" s="143"/>
      <c r="I16" s="143"/>
    </row>
    <row r="17" spans="1:9" x14ac:dyDescent="0.4">
      <c r="A17" s="143"/>
      <c r="B17" s="143"/>
      <c r="C17" s="143"/>
      <c r="D17" s="143"/>
      <c r="E17" s="143"/>
      <c r="F17" s="143"/>
      <c r="G17" s="143"/>
      <c r="H17" s="143"/>
      <c r="I17" s="143"/>
    </row>
    <row r="18" spans="1:9" x14ac:dyDescent="0.4">
      <c r="A18" s="143"/>
      <c r="B18" s="143"/>
      <c r="C18" s="143"/>
      <c r="D18" s="143"/>
      <c r="E18" s="143"/>
      <c r="F18" s="143"/>
      <c r="G18" s="143"/>
      <c r="H18" s="143"/>
      <c r="I18" s="143"/>
    </row>
    <row r="19" spans="1:9" x14ac:dyDescent="0.4">
      <c r="A19" s="143"/>
      <c r="B19" s="143"/>
      <c r="C19" s="143"/>
      <c r="D19" s="143"/>
      <c r="E19" s="143"/>
      <c r="F19" s="143"/>
      <c r="G19" s="143"/>
      <c r="H19" s="143"/>
      <c r="I19" s="143"/>
    </row>
    <row r="20" spans="1:9" x14ac:dyDescent="0.4">
      <c r="A20" s="143"/>
      <c r="B20" s="143"/>
      <c r="C20" s="143"/>
      <c r="D20" s="143"/>
      <c r="E20" s="143"/>
      <c r="F20" s="143"/>
      <c r="G20" s="143"/>
      <c r="H20" s="143"/>
      <c r="I20" s="143"/>
    </row>
    <row r="21" spans="1:9" x14ac:dyDescent="0.4">
      <c r="A21" s="143"/>
      <c r="B21" s="143"/>
      <c r="C21" s="143"/>
      <c r="D21" s="143"/>
      <c r="E21" s="143"/>
      <c r="F21" s="143"/>
      <c r="G21" s="143"/>
      <c r="H21" s="143"/>
      <c r="I21" s="143"/>
    </row>
    <row r="22" spans="1:9" x14ac:dyDescent="0.4">
      <c r="A22" s="143"/>
      <c r="B22" s="143"/>
      <c r="C22" s="143"/>
      <c r="D22" s="143"/>
      <c r="E22" s="143"/>
      <c r="F22" s="143"/>
      <c r="G22" s="143"/>
      <c r="H22" s="143"/>
      <c r="I22" s="143"/>
    </row>
    <row r="23" spans="1:9" x14ac:dyDescent="0.4">
      <c r="A23" s="143"/>
      <c r="B23" s="143"/>
      <c r="C23" s="143"/>
      <c r="D23" s="143"/>
      <c r="E23" s="143"/>
      <c r="F23" s="143"/>
      <c r="G23" s="143"/>
      <c r="H23" s="143"/>
      <c r="I23" s="143"/>
    </row>
    <row r="24" spans="1:9" x14ac:dyDescent="0.4">
      <c r="A24" s="143"/>
      <c r="B24" s="143"/>
      <c r="C24" s="143"/>
      <c r="D24" s="143"/>
      <c r="E24" s="143"/>
      <c r="F24" s="143"/>
      <c r="G24" s="143"/>
      <c r="H24" s="143"/>
      <c r="I24" s="143"/>
    </row>
    <row r="25" spans="1:9" x14ac:dyDescent="0.4">
      <c r="A25" s="143"/>
      <c r="B25" s="143"/>
      <c r="C25" s="143"/>
      <c r="D25" s="143"/>
      <c r="E25" s="143"/>
      <c r="F25" s="143"/>
      <c r="G25" s="143"/>
      <c r="H25" s="143"/>
      <c r="I25" s="143"/>
    </row>
    <row r="26" spans="1:9" x14ac:dyDescent="0.4">
      <c r="A26" s="143"/>
      <c r="B26" s="143"/>
      <c r="C26" s="143"/>
      <c r="D26" s="143"/>
      <c r="E26" s="143"/>
      <c r="F26" s="143"/>
      <c r="G26" s="143"/>
      <c r="H26" s="143"/>
      <c r="I26" s="143"/>
    </row>
    <row r="27" spans="1:9" x14ac:dyDescent="0.4">
      <c r="A27" s="143"/>
      <c r="B27" s="143"/>
      <c r="C27" s="143"/>
      <c r="D27" s="143"/>
      <c r="E27" s="143"/>
      <c r="F27" s="143"/>
      <c r="G27" s="143"/>
      <c r="H27" s="143"/>
      <c r="I27" s="143"/>
    </row>
    <row r="28" spans="1:9" x14ac:dyDescent="0.4">
      <c r="A28" s="143"/>
      <c r="B28" s="143"/>
      <c r="C28" s="143"/>
      <c r="D28" s="143"/>
      <c r="E28" s="143"/>
      <c r="F28" s="143"/>
      <c r="G28" s="143"/>
      <c r="H28" s="143"/>
      <c r="I28" s="143"/>
    </row>
    <row r="29" spans="1:9" x14ac:dyDescent="0.4">
      <c r="A29" s="143"/>
      <c r="B29" s="143"/>
      <c r="C29" s="143"/>
      <c r="D29" s="143"/>
      <c r="E29" s="143"/>
      <c r="F29" s="143"/>
      <c r="G29" s="143"/>
      <c r="H29" s="143"/>
      <c r="I29" s="143"/>
    </row>
    <row r="30" spans="1:9" x14ac:dyDescent="0.4">
      <c r="A30" s="143"/>
      <c r="B30" s="143"/>
      <c r="C30" s="143"/>
      <c r="D30" s="143"/>
      <c r="E30" s="143"/>
      <c r="F30" s="143"/>
      <c r="G30" s="143"/>
      <c r="H30" s="143"/>
      <c r="I30" s="143"/>
    </row>
    <row r="31" spans="1:9" x14ac:dyDescent="0.4">
      <c r="A31" s="143"/>
      <c r="B31" s="143"/>
      <c r="C31" s="143"/>
      <c r="D31" s="143"/>
      <c r="E31" s="143"/>
      <c r="F31" s="143"/>
      <c r="G31" s="143"/>
      <c r="H31" s="143"/>
      <c r="I31" s="143"/>
    </row>
    <row r="32" spans="1:9" x14ac:dyDescent="0.4">
      <c r="A32" s="143"/>
      <c r="B32" s="143"/>
      <c r="C32" s="143"/>
      <c r="D32" s="143"/>
      <c r="E32" s="143"/>
      <c r="F32" s="143"/>
      <c r="G32" s="143"/>
      <c r="H32" s="143"/>
      <c r="I32" s="143"/>
    </row>
    <row r="33" spans="1:9" x14ac:dyDescent="0.4">
      <c r="A33" s="143"/>
      <c r="B33" s="143"/>
      <c r="C33" s="143"/>
      <c r="D33" s="143"/>
      <c r="E33" s="143"/>
      <c r="F33" s="143"/>
      <c r="G33" s="143"/>
      <c r="H33" s="143"/>
      <c r="I33" s="143"/>
    </row>
    <row r="34" spans="1:9" x14ac:dyDescent="0.4">
      <c r="A34" s="143"/>
      <c r="B34" s="143"/>
      <c r="C34" s="143"/>
      <c r="D34" s="143"/>
      <c r="E34" s="143"/>
      <c r="F34" s="143"/>
      <c r="G34" s="143"/>
      <c r="H34" s="143"/>
      <c r="I34" s="143"/>
    </row>
    <row r="35" spans="1:9" x14ac:dyDescent="0.4">
      <c r="A35" s="143"/>
      <c r="B35" s="143"/>
      <c r="C35" s="143"/>
      <c r="D35" s="143"/>
      <c r="E35" s="143"/>
      <c r="F35" s="143"/>
      <c r="G35" s="143"/>
      <c r="H35" s="143"/>
      <c r="I35" s="143"/>
    </row>
    <row r="36" spans="1:9" x14ac:dyDescent="0.4">
      <c r="A36" s="143"/>
      <c r="B36" s="143"/>
      <c r="C36" s="143"/>
      <c r="D36" s="143"/>
      <c r="E36" s="143"/>
      <c r="F36" s="143"/>
      <c r="G36" s="143"/>
      <c r="H36" s="143"/>
      <c r="I36" s="143"/>
    </row>
    <row r="37" spans="1:9" x14ac:dyDescent="0.4">
      <c r="A37" s="143"/>
      <c r="B37" s="143"/>
      <c r="C37" s="143"/>
      <c r="D37" s="143"/>
      <c r="E37" s="143"/>
      <c r="F37" s="143"/>
      <c r="G37" s="143"/>
      <c r="H37" s="143"/>
      <c r="I37" s="143"/>
    </row>
    <row r="38" spans="1:9" x14ac:dyDescent="0.4">
      <c r="A38" s="143"/>
      <c r="B38" s="143"/>
      <c r="C38" s="143"/>
      <c r="D38" s="143"/>
      <c r="E38" s="143"/>
      <c r="F38" s="143"/>
      <c r="G38" s="143"/>
      <c r="H38" s="143"/>
      <c r="I38" s="143"/>
    </row>
    <row r="39" spans="1:9" x14ac:dyDescent="0.4">
      <c r="A39" s="143"/>
      <c r="B39" s="143"/>
      <c r="C39" s="143"/>
      <c r="D39" s="143"/>
      <c r="E39" s="143"/>
      <c r="F39" s="143"/>
      <c r="G39" s="143"/>
      <c r="H39" s="143"/>
      <c r="I39" s="143"/>
    </row>
    <row r="40" spans="1:9" x14ac:dyDescent="0.4">
      <c r="A40" s="143"/>
      <c r="B40" s="143"/>
      <c r="C40" s="143"/>
      <c r="D40" s="143"/>
      <c r="E40" s="143"/>
      <c r="F40" s="143"/>
      <c r="G40" s="143"/>
      <c r="H40" s="143"/>
      <c r="I40" s="143"/>
    </row>
    <row r="41" spans="1:9" x14ac:dyDescent="0.4">
      <c r="A41" s="143"/>
      <c r="B41" s="143"/>
      <c r="C41" s="143"/>
      <c r="D41" s="143"/>
      <c r="E41" s="143"/>
      <c r="F41" s="143"/>
      <c r="G41" s="143"/>
      <c r="H41" s="143"/>
      <c r="I41" s="143"/>
    </row>
    <row r="42" spans="1:9" x14ac:dyDescent="0.4">
      <c r="A42" s="143"/>
      <c r="B42" s="143"/>
      <c r="C42" s="143"/>
      <c r="D42" s="143"/>
      <c r="E42" s="143"/>
      <c r="F42" s="143"/>
      <c r="G42" s="143"/>
      <c r="H42" s="143"/>
      <c r="I42" s="143"/>
    </row>
    <row r="43" spans="1:9" x14ac:dyDescent="0.4">
      <c r="A43" s="143"/>
      <c r="B43" s="143"/>
      <c r="C43" s="143"/>
      <c r="D43" s="143"/>
      <c r="E43" s="143"/>
      <c r="F43" s="143"/>
      <c r="G43" s="143"/>
      <c r="H43" s="143"/>
      <c r="I43" s="143"/>
    </row>
    <row r="44" spans="1:9" x14ac:dyDescent="0.4">
      <c r="A44" s="143"/>
      <c r="B44" s="143"/>
      <c r="C44" s="143"/>
      <c r="D44" s="143"/>
      <c r="E44" s="143"/>
      <c r="F44" s="143"/>
      <c r="G44" s="143"/>
      <c r="H44" s="143"/>
      <c r="I44" s="143"/>
    </row>
    <row r="45" spans="1:9" x14ac:dyDescent="0.4">
      <c r="A45" s="143"/>
      <c r="B45" s="143"/>
      <c r="C45" s="143"/>
      <c r="D45" s="143"/>
      <c r="E45" s="143"/>
      <c r="F45" s="143"/>
      <c r="G45" s="143"/>
      <c r="H45" s="143"/>
      <c r="I45" s="143"/>
    </row>
    <row r="46" spans="1:9" x14ac:dyDescent="0.4">
      <c r="A46" s="143"/>
      <c r="B46" s="143"/>
      <c r="C46" s="143"/>
      <c r="D46" s="143"/>
      <c r="E46" s="143"/>
      <c r="F46" s="143"/>
      <c r="G46" s="143"/>
      <c r="H46" s="143"/>
      <c r="I46" s="143"/>
    </row>
    <row r="47" spans="1:9" x14ac:dyDescent="0.4">
      <c r="A47" s="143"/>
      <c r="B47" s="143"/>
      <c r="C47" s="143"/>
      <c r="D47" s="143"/>
      <c r="E47" s="143"/>
      <c r="F47" s="143"/>
      <c r="G47" s="143"/>
      <c r="H47" s="143"/>
      <c r="I47" s="143"/>
    </row>
    <row r="48" spans="1:9" x14ac:dyDescent="0.4">
      <c r="A48" s="143"/>
      <c r="B48" s="143"/>
      <c r="C48" s="143"/>
      <c r="D48" s="143"/>
      <c r="E48" s="143"/>
      <c r="F48" s="143"/>
      <c r="G48" s="143"/>
      <c r="H48" s="143"/>
      <c r="I48" s="143"/>
    </row>
    <row r="49" spans="1:9" x14ac:dyDescent="0.4">
      <c r="A49" s="143"/>
      <c r="B49" s="143"/>
      <c r="C49" s="143"/>
      <c r="D49" s="143"/>
      <c r="E49" s="143"/>
      <c r="F49" s="143"/>
      <c r="G49" s="143"/>
      <c r="H49" s="143"/>
      <c r="I49" s="143"/>
    </row>
    <row r="50" spans="1:9" x14ac:dyDescent="0.4">
      <c r="A50" s="143"/>
      <c r="B50" s="143"/>
      <c r="C50" s="143"/>
      <c r="D50" s="143"/>
      <c r="E50" s="143"/>
      <c r="F50" s="143"/>
      <c r="G50" s="143"/>
      <c r="H50" s="143"/>
      <c r="I50" s="143"/>
    </row>
    <row r="51" spans="1:9" x14ac:dyDescent="0.4">
      <c r="A51" s="144" t="s">
        <v>403</v>
      </c>
      <c r="B51" s="144"/>
      <c r="C51" s="144"/>
      <c r="D51" s="144"/>
      <c r="E51" s="144"/>
      <c r="F51" s="143"/>
      <c r="G51" s="143"/>
      <c r="H51" s="143"/>
      <c r="I51" s="143"/>
    </row>
    <row r="52" spans="1:9" x14ac:dyDescent="0.4">
      <c r="A52" s="144" t="s">
        <v>404</v>
      </c>
      <c r="B52" s="144"/>
      <c r="C52" s="144"/>
      <c r="D52" s="144"/>
      <c r="E52" s="144"/>
      <c r="F52" s="143"/>
      <c r="G52" s="143"/>
      <c r="H52" s="143"/>
      <c r="I52" s="143"/>
    </row>
    <row r="53" spans="1:9" x14ac:dyDescent="0.4">
      <c r="A53" s="141" t="s">
        <v>405</v>
      </c>
      <c r="B53" s="143"/>
      <c r="C53" s="143"/>
      <c r="D53" s="143"/>
      <c r="E53" s="143"/>
      <c r="F53" s="143"/>
      <c r="G53" s="143"/>
      <c r="H53" s="143"/>
      <c r="I53" s="143"/>
    </row>
    <row r="54" spans="1:9" x14ac:dyDescent="0.4">
      <c r="A54" s="143"/>
      <c r="B54" s="143"/>
      <c r="C54" s="143"/>
      <c r="D54" s="143"/>
      <c r="E54" s="143"/>
      <c r="F54" s="143"/>
      <c r="G54" s="143"/>
      <c r="H54" s="143"/>
      <c r="I54" s="143"/>
    </row>
    <row r="55" spans="1:9" x14ac:dyDescent="0.4">
      <c r="A55" s="143"/>
      <c r="B55" s="143"/>
      <c r="C55" s="143"/>
      <c r="D55" s="143"/>
      <c r="E55" s="143"/>
      <c r="F55" s="143"/>
      <c r="G55" s="143"/>
      <c r="H55" s="143"/>
      <c r="I55" s="143"/>
    </row>
  </sheetData>
  <sheetProtection algorithmName="SHA-512" hashValue="RPN2kcapCoSRruIH0ziwANw0VI+Swu8pGTA2d88D8DV8APhk1WJBkoq4D9qpEI2QSn7iFq3WmnDnacOnJbxt/Q==" saltValue="jaaUb9gRvBM8NnACZPFzCA==" spinCount="100000" sheet="1" objects="1" scenarios="1"/>
  <hyperlinks>
    <hyperlink ref="A53" r:id="rId1" xr:uid="{F9724C32-8F78-4D06-A8B4-3C73FD8EFA0E}"/>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33" bestFit="1" customWidth="1"/>
    <col min="2" max="2" width="39" style="33" customWidth="1"/>
    <col min="3" max="16384" width="11.42578125" style="33"/>
  </cols>
  <sheetData>
    <row r="1" spans="1:7" ht="20.100000000000001" customHeight="1" x14ac:dyDescent="0.4">
      <c r="A1" s="32" t="s">
        <v>49</v>
      </c>
      <c r="C1" s="34" t="s">
        <v>50</v>
      </c>
    </row>
    <row r="2" spans="1:7" ht="20.100000000000001" customHeight="1" x14ac:dyDescent="0.4">
      <c r="A2" s="33" t="s">
        <v>51</v>
      </c>
      <c r="B2" s="35"/>
      <c r="C2" s="33" t="s">
        <v>51</v>
      </c>
    </row>
    <row r="3" spans="1:7" ht="20.100000000000001" customHeight="1" x14ac:dyDescent="0.4">
      <c r="A3" s="33" t="s">
        <v>52</v>
      </c>
      <c r="B3" s="125"/>
      <c r="C3" s="33" t="s">
        <v>53</v>
      </c>
    </row>
    <row r="4" spans="1:7" ht="20.100000000000001" customHeight="1" x14ac:dyDescent="0.4">
      <c r="A4" s="33" t="s">
        <v>54</v>
      </c>
      <c r="B4" s="35"/>
      <c r="C4" s="33" t="s">
        <v>55</v>
      </c>
    </row>
    <row r="5" spans="1:7" ht="10.050000000000001" customHeight="1" x14ac:dyDescent="0.4"/>
    <row r="6" spans="1:7" ht="60" customHeight="1" x14ac:dyDescent="0.4">
      <c r="A6" s="173" t="s">
        <v>406</v>
      </c>
      <c r="B6" s="174"/>
      <c r="C6" s="174"/>
      <c r="D6" s="174"/>
      <c r="E6" s="174"/>
      <c r="F6" s="174"/>
      <c r="G6" s="174"/>
    </row>
    <row r="7" spans="1:7" ht="15.2" customHeight="1" x14ac:dyDescent="0.4">
      <c r="A7" s="145"/>
      <c r="B7" s="145"/>
      <c r="C7" s="145"/>
      <c r="D7" s="145"/>
      <c r="E7" s="145"/>
      <c r="F7" s="145"/>
      <c r="G7" s="145"/>
    </row>
    <row r="8" spans="1:7" ht="60" customHeight="1" x14ac:dyDescent="0.4">
      <c r="A8" s="173" t="s">
        <v>407</v>
      </c>
      <c r="B8" s="174"/>
      <c r="C8" s="174"/>
      <c r="D8" s="174"/>
      <c r="E8" s="174"/>
      <c r="F8" s="174"/>
      <c r="G8" s="174"/>
    </row>
    <row r="9" spans="1:7" ht="10.050000000000001" customHeight="1" x14ac:dyDescent="0.4">
      <c r="A9" s="36"/>
    </row>
    <row r="10" spans="1:7" ht="35" customHeight="1" x14ac:dyDescent="0.4">
      <c r="A10" s="170" t="s">
        <v>345</v>
      </c>
      <c r="B10" s="170"/>
      <c r="C10" s="170"/>
      <c r="D10" s="170"/>
      <c r="E10" s="170"/>
      <c r="F10" s="170"/>
      <c r="G10" s="170"/>
    </row>
    <row r="11" spans="1:7" ht="75" customHeight="1" x14ac:dyDescent="0.4">
      <c r="A11" s="175" t="s">
        <v>408</v>
      </c>
      <c r="B11" s="175"/>
      <c r="C11" s="175"/>
      <c r="D11" s="175"/>
      <c r="E11" s="175"/>
      <c r="F11" s="175"/>
      <c r="G11" s="175"/>
    </row>
    <row r="12" spans="1:7" ht="35" customHeight="1" x14ac:dyDescent="0.4">
      <c r="A12" s="170" t="s">
        <v>122</v>
      </c>
      <c r="B12" s="170"/>
      <c r="C12" s="171" t="s">
        <v>123</v>
      </c>
      <c r="D12" s="171"/>
      <c r="E12" s="171"/>
      <c r="F12" s="171"/>
      <c r="G12" s="146"/>
    </row>
    <row r="13" spans="1:7" ht="10.050000000000001" customHeight="1" x14ac:dyDescent="0.4">
      <c r="A13" s="123"/>
      <c r="B13" s="123"/>
      <c r="C13" s="124"/>
      <c r="D13" s="124"/>
      <c r="E13" s="124"/>
      <c r="F13" s="124"/>
      <c r="G13" s="124"/>
    </row>
    <row r="14" spans="1:7" ht="10.050000000000001" customHeight="1" x14ac:dyDescent="0.4"/>
    <row r="15" spans="1:7" x14ac:dyDescent="0.4">
      <c r="A15" s="33" t="s">
        <v>61</v>
      </c>
      <c r="B15" s="125"/>
      <c r="C15" s="172" t="s">
        <v>74</v>
      </c>
      <c r="D15" s="172"/>
      <c r="E15" s="172"/>
    </row>
    <row r="16" spans="1:7" x14ac:dyDescent="0.4">
      <c r="A16" s="33" t="s">
        <v>62</v>
      </c>
      <c r="B16" s="126" t="str">
        <f>IF(ISBLANK(B15),"",IF(B3=B15,"Kontrolle erfolgreich - check ok","FEHLER - ERROR"))</f>
        <v/>
      </c>
      <c r="C16" s="33" t="s">
        <v>75</v>
      </c>
    </row>
    <row r="17" spans="2:2" x14ac:dyDescent="0.4">
      <c r="B17" s="126" t="str">
        <f>IF(ISBLANK(B15),"",IF(ISERROR(FIND("@",B15,1)),"keine gültige eMail-Adresse",IF((VALUE(FIND("@",B15,1))&gt;1),"","keine gültige eMail-Adresse!")))</f>
        <v/>
      </c>
    </row>
    <row r="18" spans="2:2" x14ac:dyDescent="0.4">
      <c r="B18" s="126" t="str">
        <f>IF(ISBLANK(B15),"",IF(ISERROR(FIND("@",B15,1)),"no valid eMail-adress",IF((VALUE(FIND("@",B15,1))&gt;1),"","no valid eMail-address!")))</f>
        <v/>
      </c>
    </row>
    <row r="19" spans="2:2" x14ac:dyDescent="0.4">
      <c r="B19" s="14"/>
    </row>
  </sheetData>
  <sheetProtection algorithmName="SHA-512" hashValue="Ml7W85QoepSJqGyb3O3pwD8fKZZY7LN1cRg9Ij3h5REIZgYxHKJroc+QKdelNas/SfR0uwUhawiAByYD9nDjvQ==" saltValue="xgHSpvGSR8wz7+EjwrO5D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9"/>
  <sheetViews>
    <sheetView workbookViewId="0"/>
  </sheetViews>
  <sheetFormatPr baseColWidth="10" defaultRowHeight="13.9" x14ac:dyDescent="0.4"/>
  <cols>
    <col min="1" max="1" width="39.42578125" bestFit="1" customWidth="1"/>
    <col min="2" max="2" width="33.140625" bestFit="1" customWidth="1"/>
  </cols>
  <sheetData>
    <row r="1" spans="1:7" x14ac:dyDescent="0.4">
      <c r="A1" t="s">
        <v>12</v>
      </c>
      <c r="B1" s="3" t="str">
        <f>IF(ISNUMBER(VALUE(Ergebnisse!G1)),IF(VALUE(Ergebnisse!G1)&gt;0,VALUE(Ergebnisse!G1),""),"")</f>
        <v/>
      </c>
      <c r="D1" t="s">
        <v>19</v>
      </c>
    </row>
    <row r="2" spans="1:7" x14ac:dyDescent="0.4">
      <c r="A2" t="s">
        <v>4</v>
      </c>
      <c r="B2" s="3" t="str">
        <f>IF(ISNUMBER(VALUE(Ergebnisse!G2)),IF(VALUE(Ergebnisse!G2)&gt;0,VALUE(Ergebnisse!G2),""),"")</f>
        <v/>
      </c>
    </row>
    <row r="3" spans="1:7" x14ac:dyDescent="0.4">
      <c r="A3" t="s">
        <v>13</v>
      </c>
      <c r="B3" s="101" t="s">
        <v>258</v>
      </c>
      <c r="D3" t="s">
        <v>18</v>
      </c>
    </row>
    <row r="4" spans="1:7" x14ac:dyDescent="0.4">
      <c r="A4" t="s">
        <v>14</v>
      </c>
      <c r="B4" s="3">
        <f>YEAR(Ergebnisse!E5)</f>
        <v>2025</v>
      </c>
      <c r="D4" s="5">
        <v>2</v>
      </c>
    </row>
    <row r="5" spans="1:7" x14ac:dyDescent="0.4">
      <c r="A5" t="s">
        <v>15</v>
      </c>
      <c r="B5" s="3" t="str">
        <f>D8</f>
        <v>N</v>
      </c>
      <c r="D5" t="str">
        <f>IF(D4=2,"N","J")</f>
        <v>N</v>
      </c>
      <c r="F5">
        <v>1</v>
      </c>
      <c r="G5" s="41" t="s">
        <v>65</v>
      </c>
    </row>
    <row r="6" spans="1:7" x14ac:dyDescent="0.4">
      <c r="A6" t="s">
        <v>39</v>
      </c>
      <c r="B6" s="3">
        <f>Ergebnisse!G3</f>
        <v>1</v>
      </c>
      <c r="F6">
        <v>2</v>
      </c>
      <c r="G6" s="41" t="s">
        <v>66</v>
      </c>
    </row>
    <row r="7" spans="1:7" x14ac:dyDescent="0.4">
      <c r="A7" t="s">
        <v>43</v>
      </c>
      <c r="B7" s="28">
        <f>Ergebnisse!E5</f>
        <v>45760</v>
      </c>
    </row>
    <row r="8" spans="1:7" x14ac:dyDescent="0.4">
      <c r="A8" t="s">
        <v>16</v>
      </c>
      <c r="B8" s="3">
        <v>17</v>
      </c>
      <c r="D8" t="str">
        <f>LEFT(D5,1)</f>
        <v>N</v>
      </c>
    </row>
    <row r="9" spans="1:7" x14ac:dyDescent="0.4">
      <c r="A9" t="s">
        <v>17</v>
      </c>
      <c r="B9" s="3">
        <v>2</v>
      </c>
    </row>
    <row r="10" spans="1:7" x14ac:dyDescent="0.4">
      <c r="A10" t="s">
        <v>369</v>
      </c>
      <c r="B10" s="140">
        <f>Kontakt!B2</f>
        <v>0</v>
      </c>
    </row>
    <row r="11" spans="1:7" x14ac:dyDescent="0.4">
      <c r="A11" t="s">
        <v>370</v>
      </c>
      <c r="B11" s="3">
        <f>IF(Kontakt!B3=Kontakt!B15,Kontakt!B3,0)</f>
        <v>0</v>
      </c>
    </row>
    <row r="12" spans="1:7" x14ac:dyDescent="0.4">
      <c r="A12" s="41" t="s">
        <v>371</v>
      </c>
      <c r="B12" s="3">
        <v>1</v>
      </c>
    </row>
    <row r="13" spans="1:7" x14ac:dyDescent="0.4">
      <c r="A13" t="s">
        <v>21</v>
      </c>
      <c r="B13" s="2" t="str">
        <f>Ergebnisse!A19</f>
        <v>Fett</v>
      </c>
      <c r="C13" s="2" t="str">
        <f>Ergebnisse!B19</f>
        <v>g/100 g</v>
      </c>
    </row>
    <row r="14" spans="1:7" x14ac:dyDescent="0.4">
      <c r="A14" t="s">
        <v>22</v>
      </c>
      <c r="B14" s="2" t="str">
        <f>Ergebnisse!A20</f>
        <v>Fett (gesättigte Fettsäuren)</v>
      </c>
      <c r="C14" s="2" t="str">
        <f>Ergebnisse!B20</f>
        <v>g/100 g Fett</v>
      </c>
    </row>
    <row r="15" spans="1:7" x14ac:dyDescent="0.4">
      <c r="A15" t="s">
        <v>23</v>
      </c>
      <c r="B15" s="2" t="str">
        <f>Ergebnisse!A21</f>
        <v>Fett (einfach ungesättigte Fettsäuren)</v>
      </c>
      <c r="C15" s="2" t="str">
        <f>Ergebnisse!B21</f>
        <v>g/100 g Fett</v>
      </c>
    </row>
    <row r="16" spans="1:7" x14ac:dyDescent="0.4">
      <c r="A16" t="s">
        <v>29</v>
      </c>
      <c r="B16" s="2" t="str">
        <f>Ergebnisse!A22</f>
        <v>Fett (mehrfach ungesättigte Fettsäuren)</v>
      </c>
      <c r="C16" s="2" t="str">
        <f>Ergebnisse!B22</f>
        <v>g/100 g Fett</v>
      </c>
    </row>
    <row r="17" spans="1:3" x14ac:dyDescent="0.4">
      <c r="A17" t="s">
        <v>30</v>
      </c>
      <c r="B17" s="2" t="str">
        <f>Ergebnisse!A23</f>
        <v>Wasser</v>
      </c>
      <c r="C17" s="2" t="str">
        <f>Ergebnisse!B23</f>
        <v>g/100 g</v>
      </c>
    </row>
    <row r="18" spans="1:3" x14ac:dyDescent="0.4">
      <c r="A18" t="s">
        <v>31</v>
      </c>
      <c r="B18" s="2" t="str">
        <f>Ergebnisse!A24</f>
        <v>Rohprotein (N * 6,25)</v>
      </c>
      <c r="C18" s="2" t="str">
        <f>Ergebnisse!B24</f>
        <v>g/100 g</v>
      </c>
    </row>
    <row r="19" spans="1:3" x14ac:dyDescent="0.4">
      <c r="A19" t="s">
        <v>32</v>
      </c>
      <c r="B19" s="2" t="str">
        <f>Ergebnisse!A25</f>
        <v>Zucker (Summe)</v>
      </c>
      <c r="C19" s="2" t="str">
        <f>Ergebnisse!B25</f>
        <v>g/100 g</v>
      </c>
    </row>
    <row r="20" spans="1:3" x14ac:dyDescent="0.4">
      <c r="A20" t="s">
        <v>129</v>
      </c>
      <c r="B20" s="2" t="str">
        <f>Ergebnisse!A26</f>
        <v>Saccharose, wasserfrei</v>
      </c>
      <c r="C20" s="2" t="str">
        <f>Ergebnisse!B26</f>
        <v>g/100 g</v>
      </c>
    </row>
    <row r="21" spans="1:3" x14ac:dyDescent="0.4">
      <c r="A21" t="s">
        <v>130</v>
      </c>
      <c r="B21" s="2" t="str">
        <f>Ergebnisse!A27</f>
        <v>Glucose, wasserfrei</v>
      </c>
      <c r="C21" s="2" t="str">
        <f>Ergebnisse!B27</f>
        <v>g/100 g</v>
      </c>
    </row>
    <row r="22" spans="1:3" x14ac:dyDescent="0.4">
      <c r="A22" t="s">
        <v>131</v>
      </c>
      <c r="B22" s="2" t="str">
        <f>Ergebnisse!A28</f>
        <v>Fructose, wasserfrei</v>
      </c>
      <c r="C22" s="2" t="str">
        <f>Ergebnisse!B28</f>
        <v>g/100 g</v>
      </c>
    </row>
    <row r="23" spans="1:3" x14ac:dyDescent="0.4">
      <c r="A23" t="s">
        <v>247</v>
      </c>
      <c r="B23" s="2" t="str">
        <f>Ergebnisse!A29</f>
        <v>Maltose, wasserfrei</v>
      </c>
      <c r="C23" s="2" t="str">
        <f>Ergebnisse!B29</f>
        <v>g/100 g</v>
      </c>
    </row>
    <row r="24" spans="1:3" x14ac:dyDescent="0.4">
      <c r="A24" t="s">
        <v>259</v>
      </c>
      <c r="B24" s="2" t="str">
        <f>Ergebnisse!A30</f>
        <v>Lactose, wasserfrei</v>
      </c>
      <c r="C24" s="2" t="str">
        <f>Ergebnisse!B30</f>
        <v>g/100 g</v>
      </c>
    </row>
    <row r="25" spans="1:3" x14ac:dyDescent="0.4">
      <c r="A25" t="s">
        <v>323</v>
      </c>
      <c r="B25" s="2" t="str">
        <f>Ergebnisse!A31</f>
        <v>Kohlenhydrate (gesamt)</v>
      </c>
      <c r="C25" s="2" t="str">
        <f>Ergebnisse!B31</f>
        <v>g/100 g</v>
      </c>
    </row>
    <row r="26" spans="1:3" x14ac:dyDescent="0.4">
      <c r="A26" t="s">
        <v>324</v>
      </c>
      <c r="B26" s="2" t="str">
        <f>Ergebnisse!A32</f>
        <v>Asche</v>
      </c>
      <c r="C26" s="2" t="str">
        <f>Ergebnisse!B32</f>
        <v>g/100 g</v>
      </c>
    </row>
    <row r="27" spans="1:3" x14ac:dyDescent="0.4">
      <c r="A27" t="s">
        <v>325</v>
      </c>
      <c r="B27" s="2" t="str">
        <f>Ergebnisse!A33</f>
        <v>Kochsalz (über Chlorid)</v>
      </c>
      <c r="C27" s="2" t="str">
        <f>Ergebnisse!B33</f>
        <v>g/100 g</v>
      </c>
    </row>
    <row r="28" spans="1:3" x14ac:dyDescent="0.4">
      <c r="A28" t="s">
        <v>326</v>
      </c>
      <c r="B28" s="2" t="str">
        <f>Ergebnisse!A34</f>
        <v>Natrium</v>
      </c>
      <c r="C28" s="2" t="str">
        <f>Ergebnisse!B34</f>
        <v>g/100 g</v>
      </c>
    </row>
    <row r="29" spans="1:3" x14ac:dyDescent="0.4">
      <c r="A29" t="s">
        <v>327</v>
      </c>
      <c r="B29" s="2" t="str">
        <f>Ergebnisse!A35</f>
        <v>Ballaststoffe</v>
      </c>
      <c r="C29" s="2" t="str">
        <f>Ergebnisse!B35</f>
        <v>g/100 g</v>
      </c>
    </row>
  </sheetData>
  <sheetProtection algorithmName="SHA-512" hashValue="yMjNTZ0vsDU4wMqKChWimApYyLPzvkzL85Kto10+wFYPPpi7IRLPNJVARqYvi03EHcSEBWxcv9SMCpNHu0oSWg==" saltValue="btS896SPjy9tPpel7vVTf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7</vt:i4>
      </vt:variant>
    </vt:vector>
  </HeadingPairs>
  <TitlesOfParts>
    <vt:vector size="31"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SacGluFruMal</vt:lpstr>
      <vt:lpstr>Lactose</vt:lpstr>
      <vt:lpstr>Asche</vt:lpstr>
      <vt:lpstr>Kohlenhydrate</vt:lpstr>
      <vt:lpstr>Zucker</vt:lpstr>
      <vt:lpstr>Rohprotein</vt:lpstr>
      <vt:lpstr>Wasser</vt:lpstr>
      <vt:lpstr>Fett_gesaettigt</vt:lpstr>
      <vt:lpstr>Fett</vt:lpstr>
      <vt:lpstr>Ballaststoffe</vt:lpstr>
      <vt:lpstr>Kochsalz</vt:lpstr>
      <vt:lpstr>Natrium</vt:lpstr>
      <vt:lpstr>Staerke</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LVU</dc:creator>
  <cp:lastModifiedBy>Ute Lippold</cp:lastModifiedBy>
  <cp:lastPrinted>2020-02-12T21:47:40Z</cp:lastPrinted>
  <dcterms:created xsi:type="dcterms:W3CDTF">2005-02-14T18:41:01Z</dcterms:created>
  <dcterms:modified xsi:type="dcterms:W3CDTF">2025-02-08T15:50:29Z</dcterms:modified>
</cp:coreProperties>
</file>