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9582CCBF-62EE-431D-A77D-6968277BB998}" xr6:coauthVersionLast="47" xr6:coauthVersionMax="47" xr10:uidLastSave="{00000000-0000-0000-0000-000000000000}"/>
  <workbookProtection workbookAlgorithmName="SHA-512" workbookHashValue="h30mn8LnRixsEpoxfYjcheVpoLDl5EaMGcfM5z8rgOc2aorbfQaRuYVG10KzGSOqFSFb0jOvo45zqy0Gui2hpA==" workbookSaltValue="asn20EEAuT+qu1vJIpkm7g==" workbookSpinCount="100000" lockStructure="1"/>
  <bookViews>
    <workbookView xWindow="-93" yWindow="-93" windowWidth="25786" windowHeight="13986" firstSheet="2" activeTab="7" xr2:uid="{00000000-000D-0000-FFFF-FFFF00000000}"/>
  </bookViews>
  <sheets>
    <sheet name="Significance" sheetId="59" r:id="rId1"/>
    <sheet name="Reporting" sheetId="60" r:id="rId2"/>
    <sheet name="Auswertung" sheetId="62" r:id="rId3"/>
    <sheet name="Datenübernahme" sheetId="63" r:id="rId4"/>
    <sheet name="Signifikanz" sheetId="64" r:id="rId5"/>
    <sheet name="Ausfüllhinweise" sheetId="65" r:id="rId6"/>
    <sheet name="Kurzanleitung" sheetId="66" r:id="rId7"/>
    <sheet name="Kontakt" sheetId="53" r:id="rId8"/>
    <sheet name="Teilnehmerdaten" sheetId="17" state="hidden" r:id="rId9"/>
    <sheet name="Ergebnisse" sheetId="5" r:id="rId10"/>
    <sheet name="Mitteilungen" sheetId="15" r:id="rId11"/>
    <sheet name="Osmolalität" sheetId="58" state="hidden" r:id="rId12"/>
    <sheet name="Sucralose" sheetId="57" state="hidden" r:id="rId13"/>
    <sheet name="Coffein" sheetId="55" state="hidden" r:id="rId14"/>
    <sheet name="CO2" sheetId="54" state="hidden" r:id="rId15"/>
    <sheet name="pH-Wert" sheetId="18" state="hidden" r:id="rId16"/>
    <sheet name="Saccharose" sheetId="21" state="hidden" r:id="rId17"/>
    <sheet name="Glucose" sheetId="22" state="hidden" r:id="rId18"/>
    <sheet name="Fructose" sheetId="23" state="hidden" r:id="rId19"/>
    <sheet name="Acesulfam_K" sheetId="24" state="hidden" r:id="rId20"/>
    <sheet name="Saccharin" sheetId="25" state="hidden" r:id="rId21"/>
    <sheet name="Cyclamat" sheetId="26" state="hidden" r:id="rId22"/>
    <sheet name="Aspartam" sheetId="44" state="hidden" r:id="rId23"/>
    <sheet name="BenzoSorbinesäure" sheetId="45" state="hidden" r:id="rId24"/>
    <sheet name="Farbqual" sheetId="27" state="hidden" r:id="rId25"/>
    <sheet name="Farbquan" sheetId="30" state="hidden" r:id="rId26"/>
    <sheet name="Farbstoffe" sheetId="38" state="hidden" r:id="rId27"/>
  </sheets>
  <externalReferences>
    <externalReference r:id="rId28"/>
    <externalReference r:id="rId29"/>
    <externalReference r:id="rId30"/>
    <externalReference r:id="rId31"/>
    <externalReference r:id="rId32"/>
    <externalReference r:id="rId33"/>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 localSheetId="12">#REF!</definedName>
    <definedName name="Daten">#REF!</definedName>
    <definedName name="_xlnm.Print_Area" localSheetId="3">Datenübernahme!$A$1:$C$8</definedName>
    <definedName name="_xlnm.Print_Area" localSheetId="9">Ergebnisse!$A$1:$H$74</definedName>
    <definedName name="_xlnm.Print_Area" localSheetId="4">Signifikanz!$A$1:$C$10</definedName>
    <definedName name="Elemente">[4]Parameter2!$B$3:$B$18</definedName>
    <definedName name="MBlei" localSheetId="5">#REF!</definedName>
    <definedName name="MBlei" localSheetId="6">#REF!</definedName>
    <definedName name="MBlei" localSheetId="12">#REF!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4">#REF!</definedName>
    <definedName name="Parameter2" localSheetId="7">#REF!</definedName>
    <definedName name="Parameter2" localSheetId="12">Sucralose!$B$3:$B$15</definedName>
    <definedName name="Parameter2">Saccharose!$B$3:$B$26</definedName>
    <definedName name="Parameter2alt" localSheetId="5">#REF!</definedName>
    <definedName name="Parameter2alt" localSheetId="6">#REF!</definedName>
    <definedName name="Parameter2alt" localSheetId="12">#REF!</definedName>
    <definedName name="Parameter2alt">#REF!</definedName>
    <definedName name="test" localSheetId="5">[1]Parameter2!$B$3:$B$18</definedName>
    <definedName name="test" localSheetId="2">[5]Parameter2!$B$3:$B$18</definedName>
    <definedName name="test" localSheetId="14">[1]Parameter2!$B$3:$B$18</definedName>
    <definedName name="test" localSheetId="13">[1]Parameter2!$B$3:$B$18</definedName>
    <definedName name="test" localSheetId="7">[2]Parameter2!$B$3:$B$18</definedName>
    <definedName name="test" localSheetId="6">[6]Parameter2!$B$3:$B$18</definedName>
    <definedName name="test" localSheetId="1">[4]Parameter2!$B$3:$B$18</definedName>
    <definedName name="test" localSheetId="12">Sucralose!$B$3:$B$18</definedName>
    <definedName name="test">[1]Parameter2!$B$3:$B$18</definedName>
    <definedName name="test1" localSheetId="5">[2]Parameter2!$B$3:$B$18</definedName>
    <definedName name="test1" localSheetId="6">[2]Parameter2!$B$3:$B$18</definedName>
    <definedName name="test1">[2]Parameter2!$B$3:$B$18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30" l="1"/>
  <c r="B11" i="17"/>
  <c r="B10" i="17"/>
  <c r="A15" i="5" l="1"/>
  <c r="A14" i="5"/>
  <c r="F5" i="5"/>
  <c r="F4" i="5"/>
  <c r="C32"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C29" i="17"/>
  <c r="C30" i="17"/>
  <c r="C31" i="17"/>
  <c r="C13" i="17"/>
  <c r="B13" i="17"/>
  <c r="F22" i="5"/>
  <c r="I44" i="5" s="1"/>
  <c r="C1" i="58"/>
  <c r="H22" i="5" s="1"/>
  <c r="A41" i="5"/>
  <c r="B32" i="17" s="1"/>
  <c r="A40" i="5"/>
  <c r="B31" i="17" s="1"/>
  <c r="A39" i="5"/>
  <c r="B30" i="17" s="1"/>
  <c r="A38" i="5"/>
  <c r="B29" i="17" s="1"/>
  <c r="A45" i="5" l="1"/>
  <c r="D37" i="5"/>
  <c r="D36" i="5"/>
  <c r="D35" i="5"/>
  <c r="D34" i="5"/>
  <c r="F29" i="5" l="1"/>
  <c r="C1" i="57"/>
  <c r="H29" i="5" s="1"/>
  <c r="I58" i="5" l="1"/>
  <c r="A59" i="5" s="1"/>
  <c r="F25" i="5"/>
  <c r="I50" i="5" s="1"/>
  <c r="F24" i="5"/>
  <c r="I48" i="5" s="1"/>
  <c r="F33" i="5" l="1"/>
  <c r="F32" i="5"/>
  <c r="I67" i="5" s="1"/>
  <c r="F31" i="5"/>
  <c r="F30" i="5"/>
  <c r="I63" i="5" s="1"/>
  <c r="F28" i="5"/>
  <c r="F27" i="5"/>
  <c r="F26" i="5"/>
  <c r="I52" i="5" s="1"/>
  <c r="C1" i="55"/>
  <c r="C1" i="54"/>
  <c r="F23" i="5"/>
  <c r="I46" i="5" s="1"/>
  <c r="F34" i="5"/>
  <c r="F38" i="5"/>
  <c r="I73" i="5" s="1"/>
  <c r="B16" i="53"/>
  <c r="B17" i="53"/>
  <c r="B18" i="53"/>
  <c r="B19" i="53"/>
  <c r="H1" i="15"/>
  <c r="C1" i="18"/>
  <c r="H23" i="5"/>
  <c r="C1" i="27"/>
  <c r="H34" i="5" s="1"/>
  <c r="H38" i="5"/>
  <c r="C1" i="21"/>
  <c r="C1" i="22"/>
  <c r="C1" i="23"/>
  <c r="C1" i="44"/>
  <c r="H31" i="5" s="1"/>
  <c r="C1" i="24"/>
  <c r="H26" i="5" s="1"/>
  <c r="C1" i="25"/>
  <c r="H28" i="5" s="1"/>
  <c r="C1" i="26"/>
  <c r="H27" i="5" s="1"/>
  <c r="C1" i="45"/>
  <c r="B1" i="17"/>
  <c r="B2" i="17"/>
  <c r="D5" i="17"/>
  <c r="D8" i="17" s="1"/>
  <c r="B5" i="17" s="1"/>
  <c r="B6" i="17"/>
  <c r="B7" i="17"/>
  <c r="B4" i="17" s="1"/>
  <c r="H24" i="5" l="1"/>
  <c r="A49" i="5" s="1"/>
  <c r="H25" i="5"/>
  <c r="A51" i="5" s="1"/>
  <c r="H30" i="5"/>
  <c r="A64" i="5" s="1"/>
  <c r="H32" i="5"/>
  <c r="A68" i="5" s="1"/>
  <c r="H33" i="5"/>
  <c r="F39" i="5"/>
  <c r="F41" i="5"/>
  <c r="F40" i="5"/>
  <c r="A74" i="5"/>
  <c r="I71" i="5"/>
  <c r="A72" i="5" s="1"/>
  <c r="F35" i="5"/>
  <c r="F36" i="5" s="1"/>
  <c r="F37" i="5" s="1"/>
  <c r="I56" i="5"/>
  <c r="A57" i="5" s="1"/>
  <c r="A47" i="5"/>
  <c r="I54" i="5"/>
  <c r="A55" i="5" s="1"/>
  <c r="I69" i="5"/>
  <c r="I65" i="5"/>
  <c r="A66" i="5" s="1"/>
  <c r="A53" i="5"/>
  <c r="A7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B967755-0D23-4157-A01B-333C68E2C78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A4F5A25-77EC-4D45-B27C-D51DDFCE7D9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AD465BE2-D6E6-4CFC-ACDC-59117122373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 ref="D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<sst xmlns="http://schemas.openxmlformats.org/spreadsheetml/2006/main" count="625" uniqueCount="336">
  <si>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</si>
  <si>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</si>
  <si>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</si>
  <si>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</si>
  <si>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</si>
  <si>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</si>
  <si>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</si>
  <si>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</si>
  <si>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</si>
  <si>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</si>
  <si>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</si>
  <si>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</si>
  <si>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</si>
  <si>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</si>
  <si>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</si>
  <si>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</si>
  <si>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</si>
  <si>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</si>
  <si>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</si>
  <si>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</si>
  <si>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</si>
  <si>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</si>
  <si>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</si>
  <si>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</si>
  <si>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</si>
  <si>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</si>
  <si>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</si>
  <si>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</si>
  <si>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</si>
  <si>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</si>
  <si>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</si>
  <si>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</si>
  <si>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</si>
  <si>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</si>
  <si>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</si>
  <si>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</si>
  <si>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</si>
  <si>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</si>
  <si>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</si>
  <si>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</si>
  <si>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</si>
  <si>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Beispielhafter Wert [mg/kg]</t>
  </si>
  <si>
    <t>Parameter 9</t>
  </si>
  <si>
    <t>§ 64 LFGB Nr. L 26.11.03-14</t>
  </si>
  <si>
    <t>§ 64 LFGB Nr. L 26.11.03-14, modifiziert</t>
  </si>
  <si>
    <t>künstliche Farbstoffe, quantitativ</t>
  </si>
  <si>
    <t>Farbstoffe, qualitativ</t>
  </si>
  <si>
    <t>Farbstoffe, quantitativ</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</si>
  <si>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</si>
  <si>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</si>
  <si>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</si>
  <si>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</si>
  <si>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</si>
  <si>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</si>
  <si>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</si>
  <si>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</si>
  <si>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</si>
  <si>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</si>
  <si>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</si>
  <si>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</si>
  <si>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</si>
  <si>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</si>
  <si>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</si>
  <si>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</si>
  <si>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</si>
  <si>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</si>
  <si>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</si>
  <si>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</si>
  <si>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</si>
  <si>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</si>
  <si>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</si>
  <si>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</si>
  <si>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</si>
  <si>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</si>
  <si>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</si>
  <si>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</si>
  <si>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</si>
  <si>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</si>
  <si>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</si>
  <si>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</si>
  <si>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Farbstoffe</t>
  </si>
  <si>
    <t>lfd. Nr.</t>
  </si>
  <si>
    <t>Bezeichnung des Farbstoffes</t>
  </si>
  <si>
    <t>E 102 (Tartrazin)</t>
  </si>
  <si>
    <t>E 104 (Chinolingelb)</t>
  </si>
  <si>
    <t>E 110 (Gelborange S)</t>
  </si>
  <si>
    <t>E 120 (Karmin)</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</si>
  <si>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</si>
  <si>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</si>
  <si>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</si>
  <si>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</si>
  <si>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</si>
  <si>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</si>
  <si>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</si>
  <si>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</si>
  <si>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</si>
  <si>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</si>
  <si>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</si>
  <si>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</si>
  <si>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E 105 (Fast Yellow AB)</t>
  </si>
  <si>
    <t>E 107 (Gelb 2G)</t>
  </si>
  <si>
    <t>Isolierung und Anreicherung: Wollfadenmethode; HPLC</t>
  </si>
  <si>
    <t>Isolierung und Anreicherung: Wollfadenmethode; DC</t>
  </si>
  <si>
    <t>Isolierung und Anreicherung: Polyamidpulver; HPLC</t>
  </si>
  <si>
    <t>Isolierung und Anreicherung: Polyamidpulver; DC</t>
  </si>
  <si>
    <t>Isolierung und Anreicherung: C18-Kartusche; HPLC</t>
  </si>
  <si>
    <t>Isolierung und Anreicherung: C18-Kartusche; DC</t>
  </si>
  <si>
    <t>Signifikante
Stellen</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</si>
  <si>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</si>
  <si>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</si>
  <si>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</si>
  <si>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</si>
  <si>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</si>
  <si>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</si>
  <si>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qualitativ:</t>
  </si>
  <si>
    <t>Kalorienreduzierte Getränke</t>
  </si>
  <si>
    <t>pH-Wert</t>
  </si>
  <si>
    <t>ohne</t>
  </si>
  <si>
    <t>Acesulfam K</t>
  </si>
  <si>
    <t>mg/L</t>
  </si>
  <si>
    <t>Saccharin (als freies Imid)</t>
  </si>
  <si>
    <t>Cyclamat (als freie Säure)</t>
  </si>
  <si>
    <t>Aspartam</t>
  </si>
  <si>
    <t>Alle Ergebnisse sollen auf die Probe bezogen werden.</t>
  </si>
  <si>
    <t>Ammoniakauszug, Reinigung über DEAe-Cellulose-Säule, DC</t>
  </si>
  <si>
    <t>Ammoniakauszug, Reinigung über DEAe-Cellulose-Säule, HPLC</t>
  </si>
  <si>
    <t>Extraktion mit Acetonitril, HPLC</t>
  </si>
  <si>
    <t>Isolierung und Anreicherung: Polyamid; Papierchromatographie</t>
  </si>
  <si>
    <t>Saccharose</t>
  </si>
  <si>
    <t>Glucose</t>
  </si>
  <si>
    <t>Fructose</t>
  </si>
  <si>
    <t>Saccharin</t>
  </si>
  <si>
    <t>Cyclamat</t>
  </si>
  <si>
    <t>§ 64 LFGB Nr. L 00.00-28</t>
  </si>
  <si>
    <t>§ 64 LFGB Nr. L 00.00-28, modifiziert</t>
  </si>
  <si>
    <t>§ 64 LFGB Nr. L 32.00-1</t>
  </si>
  <si>
    <t>§ 64 LFGB Nr. L 32.00-1, modifiziert</t>
  </si>
  <si>
    <t>Deutsch Lebensm Rundsch 86 348 (1990)</t>
  </si>
  <si>
    <t>Deutsch Lebensm Rundsch 89 (1993)</t>
  </si>
  <si>
    <t>Schweizerisches Lebensmittelbuch, Kapitel 41 / 2.7 (Sept. 99)</t>
  </si>
  <si>
    <t>Filtrieren oder Klären der Probe, HPLC (diverse Ausführungen)</t>
  </si>
  <si>
    <t>keine spezielle Probenvorbreitung (ausser eventuelle Entgasung), HPLC (diverse Ausführungen)</t>
  </si>
  <si>
    <t>HPLC (diverse Ausführungen) mit Online SPE</t>
  </si>
  <si>
    <t>§ 64 LFGB Nr. L 00.00-29</t>
  </si>
  <si>
    <t>§ 64 LFGB Nr. L 00.00-29, modifiziert</t>
  </si>
  <si>
    <t>§ 64 LFGB Nr. L 32.00-2</t>
  </si>
  <si>
    <t>§ 64 LFGB Nr. L 32.00-2, modifiziert</t>
  </si>
  <si>
    <r>
      <t xml:space="preserve">Deutsch Lebensm Rundsch </t>
    </r>
    <r>
      <rPr>
        <u/>
        <sz val="11"/>
        <rFont val="Times New Roman"/>
        <family val="1"/>
      </rPr>
      <t>89</t>
    </r>
    <r>
      <rPr>
        <sz val="11"/>
        <rFont val="Times New Roman"/>
        <family val="1"/>
      </rPr>
      <t xml:space="preserve"> (1993)</t>
    </r>
  </si>
  <si>
    <t>ZLUF 194 520-523 (1992)</t>
  </si>
  <si>
    <t>Schweizerisches Lebensmittelbuch, Kapitel 41 / 2.8 (Sept. 99)</t>
  </si>
  <si>
    <t>Filtrieren, Zentrifugieren oder Klären der Probe, HPLC (diverse Ausführungen)</t>
  </si>
  <si>
    <t>Filtrieren, Zentrifugieren oder Klären der Probe, Ionenchromatographie (diverse Ausführungen)</t>
  </si>
  <si>
    <t>Oxidation des Cyclamat zu Cyclohexylamin und HPLC-Analyse des NBD-Derivat</t>
  </si>
  <si>
    <t>Cyclamat in salzsauer Lösung durch Nitrit spalten, entstandenes Sulfat gravimetrisch als Bariumsulfat bestimmen.</t>
  </si>
  <si>
    <t>Bonifer,P., Greve,H.: Süßstoffe in fruchtsafthaltigen Diätgetränken - Erfahrungen mit einer Bestimmungsmethode für Cyclamat. Flüssiges Obst Jahrgang 59, Heft 7 (1987)</t>
  </si>
  <si>
    <t>keine spezielle Probenvorbreitung , HPLC (diverse Ausführungen)</t>
  </si>
  <si>
    <t>keine spezielle Probenvorbreitung, Ionenchromatographie (diverse Ausführungen)</t>
  </si>
  <si>
    <t>Beschreibung der verwendeten Analysenverfahren, Teil 2</t>
  </si>
  <si>
    <t>§ 64 LFBG Nr. L 31.00-2 (DIN EN 1132)</t>
  </si>
  <si>
    <t>§ 64 LFBG  (DIN EN 1132) Nr. L 31.00-2, modifiziert</t>
  </si>
  <si>
    <t>§ 64 LFBG Nr. L 26.04-3</t>
  </si>
  <si>
    <t>§ 64 LFBG Nr. L 26.04-3, modifiziert</t>
  </si>
  <si>
    <t>IFU Nr. 11</t>
  </si>
  <si>
    <t>Methodensammlung des OIV</t>
  </si>
  <si>
    <t>Potentiometrische Bestimmung</t>
  </si>
  <si>
    <t>§ 64 LFGB Nr. L 31.00-12 (DIN EN 1140: 1994)</t>
  </si>
  <si>
    <t>§ 64 LFGB Nr. L 31.00-12 (DIN EN 1140: 1994), modifiziert</t>
  </si>
  <si>
    <t>§ 64 LFGB Nr. L 00.00-72</t>
  </si>
  <si>
    <t>§ 64 LFGB Nr. L 00.00-72, modifiziert</t>
  </si>
  <si>
    <t>Enzymatisch nach r-biopharm / Roche Nr. 10 716 260 035  (Saccharose, D-Glucose, D-Fructose)</t>
  </si>
  <si>
    <t>Enzymatisch nach r-biopharm / Roche Nr. 10 139 041 035 + PGF 127396 (Saccharose, D-Glucose, D-Fructose)</t>
  </si>
  <si>
    <t>SCIL-Testsatz Nr. 1247 (Saccharose, D-Glucose, D-Fructose)</t>
  </si>
  <si>
    <t>HPLC, verschiedene Ausführungsformen</t>
  </si>
  <si>
    <t>Ionenchromatographie, verschiedene Ausführungsformen</t>
  </si>
  <si>
    <t xml:space="preserve"> IFU Nr. 55</t>
  </si>
  <si>
    <t>DIN EN 12630:1999</t>
  </si>
  <si>
    <t>Enzymatisch nach r-biopharm / Roche, Einzelreagentien</t>
  </si>
  <si>
    <t>SCIL-Testsatz Nr. 1245 (Glucose, Fructose)</t>
  </si>
  <si>
    <t>Klärung durch Tiefkühlung, Verdünnung mit Wasser, Bestimmung mit HPLC, RI-Detektor, MP:39mg/l Ca-Titriplex-Dihydrat, Säule:300x7,8, 10µm Ionexclusion Ca-Form</t>
  </si>
  <si>
    <t>Enzymatisch nach SCIL Nr. 1211</t>
  </si>
  <si>
    <t>Enzymatisch nach r-biopharm / Roche Nr. 10 139 106 035 (D-Glucose, D-Fructose)</t>
  </si>
  <si>
    <t>Enzymatisch, Scil (PGI) Best. 1002782</t>
  </si>
  <si>
    <t>Enzymatisch nach r-biopharm/Roche Nr.10 139 041 035 +PGI 10 128 139 001 (Saccharose, D-Glucose, D-Fructose)</t>
  </si>
  <si>
    <t>10%ige wässrige Lösung herstellen, Messung bei 20°C</t>
  </si>
  <si>
    <t>Enzymatisch nach r-biopharm / Roche Nr. 10 139 041 035 (Saccharose, D-Glucose)</t>
  </si>
  <si>
    <t>Extraktion mit DMSO, HPLC</t>
  </si>
  <si>
    <t>§ 64 LFGB Nr. L 32.00-3</t>
  </si>
  <si>
    <t>§ 64 LFGB Nr. L 32.00-3, modifiziert</t>
  </si>
  <si>
    <t>Sorbinsäure</t>
  </si>
  <si>
    <t>Benzoesäure</t>
  </si>
  <si>
    <t>§ 64 LFGB Nr. L 00.00-9</t>
  </si>
  <si>
    <t>§ 64 LFGB Nr. L 00.00-9, modifiziert</t>
  </si>
  <si>
    <t>§ 64 LFGB Nr. L 00.00-10</t>
  </si>
  <si>
    <t>§ 64 LFGB Nr. L 00.00-10,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</si>
  <si>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</si>
  <si>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</si>
  <si>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Aufarbeitung über Strata SAX Phenomenex-Kartusche; HPLC mit DAD</t>
  </si>
  <si>
    <t>HPLC-Verfahren (UV-Detektion) nach Schulte</t>
  </si>
  <si>
    <t>Wasserdampfdestillation und HPLC-Verfahren (UV- oder DAD-Detektion)</t>
  </si>
  <si>
    <t>Nachgewiesener Farbstoff</t>
  </si>
  <si>
    <t>kein weiterer Farbstoff identifiziert</t>
  </si>
  <si>
    <t>Farbstoffe nicht untersucht</t>
  </si>
  <si>
    <t>pH-Elektrode</t>
  </si>
  <si>
    <t>Kombinierte Süßstoff/Konservierungsstoff-Methode HPLC</t>
  </si>
  <si>
    <t>IFU Nr. 63</t>
  </si>
  <si>
    <t>Isolierung und Anreicherung: Kartusche; HPTLC</t>
  </si>
  <si>
    <t>Beispiel für die Eingabe von 2 eMail-Adressen:
Example how to type in 2 different e-mail addresses:</t>
  </si>
  <si>
    <t>info@lvus.de; ergebnisse@lvus.de</t>
  </si>
  <si>
    <t>V.1</t>
  </si>
  <si>
    <t>Farbstoff nicht quantifiziert</t>
  </si>
  <si>
    <t>Ggf. Zentrifugation/Filtration/Klärung (ohne Anreicherung); HPLC</t>
  </si>
  <si>
    <t>Isolierung und Anreicherung: Wollfadenmethode; Papierchromatographie</t>
  </si>
  <si>
    <t>Kombinierte Süßstoff/Konservierungsstoff-Methode RLSC-DAD</t>
  </si>
  <si>
    <t>Ionenchromatographisch</t>
  </si>
  <si>
    <t>Schulte, E., 2003 Bestimmung von Zuckern und Zuckeraustauschstoffen in Süßwaren und süßen Gebäck durch GC</t>
  </si>
  <si>
    <t>enzymatisch, Thermo Fischer Scientic, D-Fructose, Nr. 984302</t>
  </si>
  <si>
    <t>EnzymeFast Saccharose/Glucose/Fructose</t>
  </si>
  <si>
    <t>§ 64 LFGB Nr. L 32.00-4</t>
  </si>
  <si>
    <t>§ 64 LFGB Nr. L 32.00-4, modifiziert</t>
  </si>
  <si>
    <t>HPLC-MS/MS</t>
  </si>
  <si>
    <t>§ 64 LFGB Nr. L 08.00-12 HPLC</t>
  </si>
  <si>
    <t>§ 64 LFGB Nr. L 08.00-12 HPLC, modifiziert</t>
  </si>
  <si>
    <t>Coffein</t>
  </si>
  <si>
    <t>Aspartylphenylalanin</t>
  </si>
  <si>
    <t>Diketopiperazin</t>
  </si>
  <si>
    <t>Phenylalanin</t>
  </si>
  <si>
    <t>CO2-Bestimmung</t>
  </si>
  <si>
    <t>modifiziert</t>
  </si>
  <si>
    <t>VO(EWG) Nr. 2676/90 Nr. 37.1.1 oder 37.2.2</t>
  </si>
  <si>
    <t>VO(EWG) Nr. 2676/90 Nr. 37.1.1 oder 37.2.2, modifiziert</t>
  </si>
  <si>
    <t>Schweizer. Lebensmittelbuch Kapitel 30A, Abschnitt 7.2 (identisch mit VO(EWG) Nr. 2676/90 Nr. 37.1.1 oder 37.2.2)</t>
  </si>
  <si>
    <t>Hausmethode, Steinfurth Schütteldruckmessgerät</t>
  </si>
  <si>
    <t>§ 64 LFGB Nr. L 59.11-26</t>
  </si>
  <si>
    <t>§ 64 LFGB Nr. L 59.11-26, modifiziert</t>
  </si>
  <si>
    <t>Sonstiges / Other</t>
  </si>
  <si>
    <t>Bitte auswählen / Please select</t>
  </si>
  <si>
    <t>§ 64 LFGB Nr. L 18.00-16</t>
  </si>
  <si>
    <t>§ 64 LFGB Nr. L 18.00-16, modifiziert</t>
  </si>
  <si>
    <t>§ 64 LFGB Nr. L 32.13-1</t>
  </si>
  <si>
    <t>§ 64 LFGB Nr. L 32.13-1, modifiziert</t>
  </si>
  <si>
    <t>§ 64 LFGB Nr. L 46.00-3</t>
  </si>
  <si>
    <t>§ 64 LFGB Nr. L 46.00-3, modifiziert</t>
  </si>
  <si>
    <t>§ 64 LFGB Nr. L 47.5-01</t>
  </si>
  <si>
    <t>§ 64 LFGB Nr. L 47.5-01, modifiziert</t>
  </si>
  <si>
    <t>Schweizerisches Lebensmittelbuch Kapitel  22 / 10.1 (September 1991), modifiziert</t>
  </si>
  <si>
    <t>Kapillarelektrophorese</t>
  </si>
  <si>
    <t>Datum der Analyse</t>
  </si>
  <si>
    <t>Beschreibung der verwendeten Analysenverfahren</t>
  </si>
  <si>
    <t>HPLC-MS / DAD</t>
  </si>
  <si>
    <t>DIN EN 159111, auch modifiziert</t>
  </si>
  <si>
    <t>IFU Nr. 57</t>
  </si>
  <si>
    <t>Kernresonanzspektroskopie (1H-NMR)</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</si>
  <si>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</si>
  <si>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</si>
  <si>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</si>
  <si>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</si>
  <si>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</si>
  <si>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</si>
  <si>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</si>
  <si>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</si>
  <si>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</si>
  <si>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</si>
  <si>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</si>
  <si>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</si>
  <si>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Benzoe</t>
  </si>
  <si>
    <t>Sorbin</t>
  </si>
  <si>
    <t>Sucralose</t>
  </si>
  <si>
    <t>§ 64 LFGB Nr. L 00.00-126</t>
  </si>
  <si>
    <t>§ 64 LFGB Nr. L 00.00-126, modifiziert</t>
  </si>
  <si>
    <t>Aufreinigung eines Aliquots mittels SPE an einer Umkehrphase, HPLC (diverse Detektoren)</t>
  </si>
  <si>
    <t>Filtrieren oder Klären der Probe, HPLC (diverse Detektoren)</t>
  </si>
  <si>
    <t>Farbstoff1</t>
  </si>
  <si>
    <t>Farbstoff2</t>
  </si>
  <si>
    <t>Farbstoff3</t>
  </si>
  <si>
    <t>Farbstoff4</t>
  </si>
  <si>
    <t>4-Amino-Karminsäure</t>
  </si>
  <si>
    <t>kein weiterer Farbstoff quantifiziert</t>
  </si>
  <si>
    <t>Isolierung mit Butanol/Ionenpaarreagenz</t>
  </si>
  <si>
    <t>1H-NMR</t>
  </si>
  <si>
    <t>IC, verschiedene Ausführungsformen</t>
  </si>
  <si>
    <t>NMR</t>
  </si>
  <si>
    <t>GC/FID</t>
  </si>
  <si>
    <t>osmol/kg</t>
  </si>
  <si>
    <t>Osmolalität</t>
  </si>
  <si>
    <t>Bitte eingeben / Please type in</t>
  </si>
  <si>
    <t>Benzoesäure (als freie Säure)</t>
  </si>
  <si>
    <t>Sorbinsäure (als freie Säure)</t>
  </si>
  <si>
    <t>Parameter 10</t>
  </si>
  <si>
    <t>Parameter 11</t>
  </si>
  <si>
    <t>Parameter 12</t>
  </si>
  <si>
    <t>Parameter 13</t>
  </si>
  <si>
    <t>Parameter 14</t>
  </si>
  <si>
    <t>Parameter 15</t>
  </si>
  <si>
    <t>Parameter 16</t>
  </si>
  <si>
    <t>Parameter 17</t>
  </si>
  <si>
    <t>Parameter 18</t>
  </si>
  <si>
    <t>Parameter 19</t>
  </si>
  <si>
    <t>Parameter 20</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</si>
  <si>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</si>
  <si>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
  </si>
  <si>
    <t>Gefrierpunktbestimmung mittels Halbmikro-Osmometer</t>
  </si>
  <si>
    <t>Kryoskopie</t>
  </si>
  <si>
    <t>MEBAK 2.10.2 (2013) - Verfahren noch nicht validiert</t>
  </si>
  <si>
    <t>Berechnet aus dem mittels ASU L 01.00-29 (modifiziert) bestimmten Gefrierpunkts</t>
  </si>
  <si>
    <t>Gefrierpunktserniedrigung</t>
  </si>
  <si>
    <t>Kryoskopie mit Berechnung (Os = Gefrierpunkt/-1,853)</t>
  </si>
  <si>
    <t>Osmometer</t>
  </si>
  <si>
    <t>DIN EN ISO 5764 : 2009-10</t>
  </si>
  <si>
    <t>HPLC-DAD-CAD, Probenvorbereitung mit SPE</t>
  </si>
  <si>
    <t>§ 64 LFGB Nr. L 32.00-6 NMR</t>
  </si>
  <si>
    <r>
      <rPr>
        <vertAlign val="superscript"/>
        <sz val="11"/>
        <rFont val="Times New Roman"/>
        <family val="1"/>
      </rPr>
      <t>1</t>
    </r>
    <r>
      <rPr>
        <sz val="11"/>
        <rFont val="Times New Roman"/>
        <family val="1"/>
      </rPr>
      <t>H-NMR</t>
    </r>
  </si>
  <si>
    <t>L 32.00-6 NMR</t>
  </si>
  <si>
    <t>DIN EN 15911, auch modifiziert</t>
  </si>
  <si>
    <t>in Anlehnung an DIN EN 15911</t>
  </si>
  <si>
    <t>wässrige Extraktion mit anschließender HPLC-DAD-Analytik</t>
  </si>
  <si>
    <t>HPLC-DAD, ohne Aufarbeitung</t>
  </si>
  <si>
    <t>HPLC-Bestimmung (UV- oder DAD-Detektion) nach Verdünnung mit Wasser und Phosphatpuffer</t>
  </si>
  <si>
    <t>Kontaktname</t>
  </si>
  <si>
    <t>Mailadresse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</si>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</sst>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u/>
      <sz val="11"/>
      <name val="Times New Roman"/>
      <family val="1"/>
    </font>
    <font>
      <sz val="10"/>
      <name val="Arial"/>
      <family val="2"/>
    </font>
    <font>
      <b/>
      <sz val="11"/>
      <color rgb="FFFF0000"/>
      <name val="Times New Roman"/>
      <family val="1"/>
    </font>
    <font>
      <vertAlign val="superscript"/>
      <sz val="11"/>
      <name val="Times New Roman"/>
      <family val="1"/>
    </font>
    <font>
      <i/>
      <sz val="11"/>
      <color theme="0" tint="-0.499984740745262"/>
      <name val="Times New Roman"/>
      <family val="1"/>
    </font>
  </fonts>
  <fills count="11">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style="thin">
        <color indexed="64"/>
      </top>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6" fillId="0" borderId="0"/>
    <xf numFmtId="0" fontId="5" fillId="0" borderId="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78">
    <xf numFmtId="0" fontId="0" fillId="0" borderId="0" xfId="0"/>
    <xf numFmtId="0" fontId="4" fillId="0" borderId="0" xfId="0" applyFont="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9" fillId="0" borderId="0" xfId="0" applyFont="1" applyProtection="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20" fillId="0" borderId="0" xfId="0" applyFont="1" applyProtection="1">
      <protection hidden="1"/>
    </xf>
    <xf numFmtId="0" fontId="7" fillId="4" borderId="0" xfId="0" applyFont="1" applyFill="1" applyAlignment="1" applyProtection="1">
      <alignment vertical="center" wrapText="1"/>
      <protection hidden="1"/>
    </xf>
    <xf numFmtId="0" fontId="5" fillId="0" borderId="0" xfId="0" applyFont="1" applyProtection="1">
      <protection hidden="1"/>
    </xf>
    <xf numFmtId="0" fontId="4" fillId="0" borderId="0" xfId="0" applyFont="1" applyProtection="1">
      <protection hidden="1"/>
    </xf>
    <xf numFmtId="0" fontId="19"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24" fillId="0" borderId="0" xfId="0" applyFont="1" applyProtection="1">
      <protection hidden="1"/>
    </xf>
    <xf numFmtId="0" fontId="5" fillId="0" borderId="2" xfId="0" applyFont="1" applyBorder="1" applyAlignment="1">
      <alignment vertical="top" wrapText="1"/>
    </xf>
    <xf numFmtId="0" fontId="5" fillId="0" borderId="0" xfId="0" applyFont="1" applyAlignment="1">
      <alignment horizontal="justify" vertical="top" wrapText="1"/>
    </xf>
    <xf numFmtId="0" fontId="16" fillId="0" borderId="0" xfId="0" applyFont="1" applyAlignment="1">
      <alignment horizontal="justify" vertical="top" wrapText="1"/>
    </xf>
    <xf numFmtId="0" fontId="24" fillId="0" borderId="0" xfId="0" applyFont="1" applyAlignment="1" applyProtection="1">
      <alignment horizontal="center" vertical="center"/>
      <protection hidden="1"/>
    </xf>
    <xf numFmtId="0" fontId="24" fillId="0" borderId="0" xfId="0" applyFont="1" applyAlignment="1" applyProtection="1">
      <alignment wrapText="1"/>
      <protection hidden="1"/>
    </xf>
    <xf numFmtId="0" fontId="17" fillId="0" borderId="0" xfId="0" applyFont="1" applyAlignment="1" applyProtection="1">
      <alignment horizontal="center" vertical="center"/>
      <protection hidden="1"/>
    </xf>
    <xf numFmtId="0" fontId="19" fillId="3" borderId="0" xfId="0" applyFont="1" applyFill="1" applyProtection="1">
      <protection locked="0"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xf numFmtId="0" fontId="7" fillId="4" borderId="0" xfId="0" applyFont="1" applyFill="1" applyProtection="1">
      <protection hidden="1"/>
    </xf>
    <xf numFmtId="49" fontId="24" fillId="2" borderId="0" xfId="0" applyNumberFormat="1" applyFont="1" applyFill="1" applyAlignment="1" applyProtection="1">
      <alignment vertical="center"/>
      <protection locked="0" hidden="1"/>
    </xf>
    <xf numFmtId="0" fontId="5" fillId="0" borderId="0" xfId="0" applyFont="1" applyAlignment="1" applyProtection="1">
      <alignment wrapText="1"/>
      <protection hidden="1"/>
    </xf>
    <xf numFmtId="0" fontId="4" fillId="0" borderId="0" xfId="0" applyFont="1" applyAlignment="1" applyProtection="1">
      <alignment horizontal="left"/>
      <protection locked="0" hidden="1"/>
    </xf>
    <xf numFmtId="0" fontId="4" fillId="0" borderId="0" xfId="0" applyFont="1" applyAlignment="1" applyProtection="1">
      <alignment horizontal="justify" vertical="top" wrapText="1"/>
      <protection hidden="1"/>
    </xf>
    <xf numFmtId="0" fontId="0" fillId="2" borderId="0" xfId="0" applyFill="1" applyAlignment="1">
      <alignment horizontal="left"/>
    </xf>
    <xf numFmtId="0" fontId="5" fillId="0" borderId="5" xfId="0" applyFont="1" applyBorder="1" applyAlignment="1" applyProtection="1">
      <alignment vertical="top" wrapText="1"/>
      <protection hidden="1"/>
    </xf>
    <xf numFmtId="0" fontId="16" fillId="0" borderId="0" xfId="0" applyFont="1" applyAlignment="1">
      <alignment wrapText="1"/>
    </xf>
    <xf numFmtId="0" fontId="16" fillId="0" borderId="0" xfId="0" applyFont="1" applyAlignment="1">
      <alignment horizontal="left" wrapText="1"/>
    </xf>
    <xf numFmtId="0" fontId="5" fillId="0" borderId="0" xfId="0" applyFont="1" applyAlignment="1">
      <alignment horizontal="left" vertical="top" wrapText="1"/>
    </xf>
    <xf numFmtId="0" fontId="5" fillId="0" borderId="0" xfId="0" applyFont="1" applyAlignment="1">
      <alignment horizontal="left"/>
    </xf>
    <xf numFmtId="49" fontId="4" fillId="0" borderId="0" xfId="0" applyNumberFormat="1" applyFont="1" applyAlignment="1" applyProtection="1">
      <alignment horizontal="center" vertical="center"/>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7" fillId="0" borderId="0" xfId="0" applyNumberFormat="1" applyFont="1" applyAlignment="1" applyProtection="1">
      <alignment horizontal="center" vertical="center"/>
      <protection hidden="1"/>
    </xf>
    <xf numFmtId="49" fontId="1" fillId="2" borderId="0" xfId="1" applyNumberFormat="1" applyFill="1" applyAlignment="1" applyProtection="1">
      <alignment vertical="center"/>
      <protection locked="0"/>
    </xf>
    <xf numFmtId="0" fontId="5" fillId="0" borderId="2" xfId="3" applyBorder="1" applyAlignment="1" applyProtection="1">
      <alignment vertical="top" wrapText="1"/>
      <protection locked="0" hidden="1"/>
    </xf>
    <xf numFmtId="0" fontId="5" fillId="0" borderId="0" xfId="3" applyProtection="1">
      <protection locked="0" hidden="1"/>
    </xf>
    <xf numFmtId="0" fontId="4" fillId="0" borderId="0" xfId="3" applyFont="1" applyProtection="1">
      <protection locked="0" hidden="1"/>
    </xf>
    <xf numFmtId="0" fontId="4" fillId="0" borderId="0" xfId="3" applyFont="1" applyProtection="1">
      <protection hidden="1"/>
    </xf>
    <xf numFmtId="0" fontId="4" fillId="0" borderId="3" xfId="3" applyFont="1" applyBorder="1" applyAlignment="1" applyProtection="1">
      <alignment horizontal="justify" vertical="top" wrapText="1"/>
      <protection hidden="1"/>
    </xf>
    <xf numFmtId="0" fontId="5" fillId="0" borderId="3" xfId="3" applyBorder="1" applyAlignment="1" applyProtection="1">
      <alignment horizontal="justify" vertical="top" wrapText="1"/>
      <protection hidden="1"/>
    </xf>
    <xf numFmtId="0" fontId="16" fillId="0" borderId="0" xfId="3" applyFont="1" applyAlignment="1">
      <alignment horizontal="justify" vertical="top" wrapText="1"/>
    </xf>
    <xf numFmtId="0" fontId="5" fillId="0" borderId="0" xfId="3" applyAlignment="1" applyProtection="1">
      <alignment horizontal="left" vertical="top" wrapText="1"/>
      <protection hidden="1"/>
    </xf>
    <xf numFmtId="0" fontId="16" fillId="0" borderId="0" xfId="3" applyFont="1" applyAlignment="1">
      <alignment wrapText="1"/>
    </xf>
    <xf numFmtId="0" fontId="16" fillId="0" borderId="0" xfId="3" applyFont="1" applyAlignment="1">
      <alignment horizontal="left" wrapText="1"/>
    </xf>
    <xf numFmtId="0" fontId="5" fillId="0" borderId="0" xfId="3" applyAlignment="1" applyProtection="1">
      <alignment horizontal="justify" vertical="top" wrapText="1"/>
      <protection hidden="1"/>
    </xf>
    <xf numFmtId="0" fontId="5" fillId="0" borderId="2" xfId="3" applyBorder="1" applyAlignment="1">
      <alignment vertical="top" wrapText="1"/>
    </xf>
    <xf numFmtId="0" fontId="5" fillId="0" borderId="0" xfId="3" applyAlignment="1">
      <alignment horizontal="justify" vertical="top" wrapText="1"/>
    </xf>
    <xf numFmtId="0" fontId="5" fillId="0" borderId="4" xfId="3" applyBorder="1" applyAlignment="1">
      <alignment horizontal="left" vertical="top" wrapText="1"/>
    </xf>
    <xf numFmtId="0" fontId="5" fillId="0" borderId="0" xfId="3" applyAlignment="1">
      <alignment horizontal="left" vertical="top" wrapText="1"/>
    </xf>
    <xf numFmtId="0" fontId="5" fillId="5" borderId="0" xfId="0" applyFont="1" applyFill="1" applyProtection="1">
      <protection hidden="1"/>
    </xf>
    <xf numFmtId="49" fontId="0" fillId="6" borderId="0" xfId="0" applyNumberFormat="1" applyFill="1" applyProtection="1">
      <protection locked="0"/>
    </xf>
    <xf numFmtId="49" fontId="24"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17" fillId="0" borderId="0" xfId="0" applyFont="1" applyProtection="1">
      <protection hidden="1"/>
    </xf>
    <xf numFmtId="0" fontId="5" fillId="0" borderId="5" xfId="5" applyBorder="1" applyAlignment="1" applyProtection="1">
      <alignment vertical="top" wrapText="1"/>
      <protection hidden="1"/>
    </xf>
    <xf numFmtId="0" fontId="4" fillId="0" borderId="0" xfId="5" applyFont="1" applyProtection="1">
      <protection locked="0" hidden="1"/>
    </xf>
    <xf numFmtId="0" fontId="4" fillId="0" borderId="0" xfId="5" applyFont="1" applyProtection="1">
      <protection hidden="1"/>
    </xf>
    <xf numFmtId="0" fontId="4" fillId="0" borderId="3" xfId="5" applyFont="1" applyBorder="1" applyAlignment="1" applyProtection="1">
      <alignment horizontal="justify" vertical="top" wrapText="1"/>
      <protection hidden="1"/>
    </xf>
    <xf numFmtId="0" fontId="5" fillId="0" borderId="0" xfId="5" applyAlignment="1" applyProtection="1">
      <alignment horizontal="justify" vertical="top" wrapText="1"/>
      <protection hidden="1"/>
    </xf>
    <xf numFmtId="0" fontId="5" fillId="0" borderId="0" xfId="5" applyAlignment="1" applyProtection="1">
      <alignment horizontal="left" vertical="top" wrapText="1"/>
      <protection hidden="1"/>
    </xf>
    <xf numFmtId="0" fontId="5" fillId="0" borderId="0" xfId="5" applyAlignment="1">
      <alignment horizontal="justify" vertical="top" wrapText="1"/>
    </xf>
    <xf numFmtId="0" fontId="16" fillId="0" borderId="0" xfId="5" applyFont="1" applyAlignment="1">
      <alignment wrapText="1"/>
    </xf>
    <xf numFmtId="0" fontId="16" fillId="0" borderId="0" xfId="5" applyFont="1" applyAlignment="1">
      <alignment horizontal="left" wrapText="1"/>
    </xf>
    <xf numFmtId="0" fontId="24"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5" fillId="0" borderId="0" xfId="2" applyFont="1"/>
    <xf numFmtId="0" fontId="4" fillId="0" borderId="0" xfId="0" applyFont="1" applyAlignment="1">
      <alignment vertical="center" wrapText="1"/>
    </xf>
    <xf numFmtId="0" fontId="4" fillId="0" borderId="0" xfId="0" applyFont="1" applyAlignment="1">
      <alignment horizontal="left" vertical="center" wrapText="1"/>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0" fontId="21" fillId="0" borderId="0" xfId="0" applyFont="1" applyAlignment="1" applyProtection="1">
      <alignment vertical="center"/>
      <protection hidden="1"/>
    </xf>
    <xf numFmtId="164" fontId="5" fillId="0" borderId="0" xfId="2" applyNumberFormat="1" applyFont="1"/>
    <xf numFmtId="1" fontId="5" fillId="2" borderId="0" xfId="0" applyNumberFormat="1" applyFont="1" applyFill="1" applyAlignment="1">
      <alignment horizontal="center"/>
    </xf>
    <xf numFmtId="1" fontId="0" fillId="2" borderId="0" xfId="0" applyNumberFormat="1" applyFill="1" applyAlignment="1">
      <alignment horizont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0" borderId="0" xfId="0" applyFont="1"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4" borderId="0" xfId="0" applyFill="1" applyAlignment="1" applyProtection="1">
      <alignment horizontal="left"/>
      <protection hidden="1"/>
    </xf>
    <xf numFmtId="0" fontId="0" fillId="4" borderId="0" xfId="0" applyFill="1" applyAlignment="1" applyProtection="1">
      <alignment vertical="center" wrapText="1"/>
      <protection locked="0" hidden="1"/>
    </xf>
    <xf numFmtId="0" fontId="0" fillId="4" borderId="0" xfId="0" applyFill="1" applyAlignment="1" applyProtection="1">
      <alignment vertical="center" wrapText="1"/>
      <protection locked="0"/>
    </xf>
    <xf numFmtId="0" fontId="4" fillId="4" borderId="0" xfId="0" applyFont="1" applyFill="1" applyAlignment="1" applyProtection="1">
      <alignment vertical="center" wrapText="1"/>
      <protection locked="0"/>
    </xf>
    <xf numFmtId="0" fontId="0" fillId="4" borderId="0" xfId="0" applyFill="1" applyAlignment="1" applyProtection="1">
      <alignment vertical="center" wrapText="1"/>
      <protection hidden="1"/>
    </xf>
    <xf numFmtId="0" fontId="0" fillId="4" borderId="0" xfId="0" applyFill="1" applyAlignment="1" applyProtection="1">
      <alignment horizontal="center"/>
      <protection hidden="1"/>
    </xf>
    <xf numFmtId="0" fontId="4" fillId="0" borderId="0" xfId="0" applyFont="1" applyAlignment="1" applyProtection="1">
      <alignment horizontal="left" vertical="center"/>
      <protection hidden="1"/>
    </xf>
    <xf numFmtId="0" fontId="24" fillId="2" borderId="0" xfId="0" applyFont="1" applyFill="1" applyAlignment="1" applyProtection="1">
      <alignment horizontal="center" vertical="center"/>
      <protection hidden="1"/>
    </xf>
    <xf numFmtId="0" fontId="0" fillId="4" borderId="0" xfId="0" applyFill="1" applyAlignment="1" applyProtection="1">
      <alignment horizontal="left" vertical="center"/>
      <protection hidden="1"/>
    </xf>
    <xf numFmtId="0" fontId="5" fillId="4" borderId="0" xfId="0" applyFont="1" applyFill="1" applyAlignment="1" applyProtection="1">
      <alignment vertical="center" wrapText="1"/>
      <protection locked="0"/>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11"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xf numFmtId="0" fontId="8" fillId="0" borderId="0" xfId="5" applyFont="1" applyAlignment="1">
      <alignment horizontal="left" wrapText="1"/>
    </xf>
    <xf numFmtId="0" fontId="8" fillId="0" borderId="0" xfId="5" applyFont="1" applyAlignment="1">
      <alignment horizontal="left"/>
    </xf>
    <xf numFmtId="0" fontId="5" fillId="0" borderId="0" xfId="5"/>
    <xf numFmtId="0" fontId="5" fillId="0" borderId="0" xfId="5" applyAlignment="1">
      <alignment horizontal="left" wrapText="1"/>
    </xf>
    <xf numFmtId="0" fontId="5" fillId="0" borderId="0" xfId="5" applyAlignment="1">
      <alignment horizontal="left"/>
    </xf>
    <xf numFmtId="0" fontId="9" fillId="0" borderId="0" xfId="5" applyFont="1" applyAlignment="1">
      <alignment horizontal="left" wrapText="1"/>
    </xf>
    <xf numFmtId="0" fontId="18" fillId="0" borderId="0" xfId="5" applyFont="1"/>
    <xf numFmtId="0" fontId="5" fillId="0" borderId="6" xfId="5" applyBorder="1" applyAlignment="1">
      <alignment horizontal="left" wrapText="1"/>
    </xf>
    <xf numFmtId="0" fontId="5" fillId="0" borderId="6" xfId="5" applyBorder="1" applyAlignment="1">
      <alignment horizontal="left"/>
    </xf>
    <xf numFmtId="0" fontId="5" fillId="4" borderId="1" xfId="5" applyFill="1" applyBorder="1" applyAlignment="1">
      <alignment horizontal="left" vertical="top" wrapText="1"/>
    </xf>
    <xf numFmtId="0" fontId="4" fillId="3" borderId="1" xfId="5" applyFont="1" applyFill="1" applyBorder="1" applyAlignment="1">
      <alignment horizontal="center" vertical="top" wrapText="1"/>
    </xf>
    <xf numFmtId="2" fontId="21" fillId="3" borderId="1" xfId="5" applyNumberFormat="1" applyFont="1" applyFill="1" applyBorder="1" applyAlignment="1">
      <alignment horizontal="center" vertical="top" wrapText="1"/>
    </xf>
    <xf numFmtId="0" fontId="5" fillId="3" borderId="0" xfId="5" applyFill="1"/>
    <xf numFmtId="0" fontId="1" fillId="0" borderId="0" xfId="1" applyAlignment="1" applyProtection="1">
      <alignment vertical="center"/>
    </xf>
    <xf numFmtId="0" fontId="8" fillId="0" borderId="0" xfId="6" applyFont="1" applyAlignment="1">
      <alignment horizontal="left" vertical="center"/>
    </xf>
    <xf numFmtId="0" fontId="5" fillId="0" borderId="0" xfId="6" applyAlignment="1">
      <alignment vertical="center"/>
    </xf>
    <xf numFmtId="0" fontId="5" fillId="0" borderId="0" xfId="6" applyAlignment="1">
      <alignment horizontal="left" vertical="center" wrapText="1"/>
    </xf>
    <xf numFmtId="0" fontId="5" fillId="0" borderId="0" xfId="6" applyAlignment="1">
      <alignment horizontal="lef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4" fillId="0" borderId="0" xfId="6" applyFont="1"/>
    <xf numFmtId="0" fontId="8" fillId="3" borderId="0" xfId="6" applyFont="1" applyFill="1" applyAlignment="1">
      <alignment horizontal="left"/>
    </xf>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8" fillId="3" borderId="6" xfId="6" applyFont="1" applyFill="1" applyBorder="1" applyAlignment="1">
      <alignment horizontal="left" vertical="center" wrapText="1"/>
    </xf>
    <xf numFmtId="0" fontId="4" fillId="3" borderId="6" xfId="6" applyFont="1" applyFill="1" applyBorder="1" applyAlignment="1">
      <alignment horizontal="left" vertical="center"/>
    </xf>
    <xf numFmtId="0" fontId="4" fillId="3" borderId="0" xfId="6" applyFont="1" applyFill="1" applyAlignment="1">
      <alignment horizontal="left"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0" fontId="4" fillId="3" borderId="0" xfId="6" applyFont="1" applyFill="1" applyAlignment="1">
      <alignment horizontal="left" wrapText="1"/>
    </xf>
    <xf numFmtId="0" fontId="4" fillId="3" borderId="0" xfId="6" applyFont="1" applyFill="1" applyAlignment="1">
      <alignment horizontal="left"/>
    </xf>
    <xf numFmtId="165" fontId="21" fillId="3" borderId="1" xfId="6" applyNumberFormat="1" applyFont="1" applyFill="1" applyBorder="1" applyAlignment="1">
      <alignment horizontal="center" vertical="top" wrapText="1"/>
    </xf>
    <xf numFmtId="0" fontId="9" fillId="0" borderId="0" xfId="6" applyFont="1" applyAlignment="1">
      <alignment horizontal="left" vertical="center"/>
    </xf>
    <xf numFmtId="0" fontId="5" fillId="3" borderId="0" xfId="6" applyFill="1" applyAlignment="1">
      <alignment vertical="center"/>
    </xf>
    <xf numFmtId="0" fontId="5" fillId="3" borderId="0" xfId="6" applyFill="1" applyAlignment="1">
      <alignment horizontal="left" vertical="center" wrapText="1"/>
    </xf>
    <xf numFmtId="0" fontId="18" fillId="3" borderId="0" xfId="6" applyFont="1" applyFill="1" applyAlignment="1">
      <alignment horizontal="left" vertical="center" wrapText="1"/>
    </xf>
    <xf numFmtId="0" fontId="5" fillId="3" borderId="0" xfId="6" applyFill="1" applyAlignment="1">
      <alignment horizontal="left" wrapText="1"/>
    </xf>
    <xf numFmtId="0" fontId="5" fillId="3" borderId="0" xfId="6" applyFill="1"/>
    <xf numFmtId="0" fontId="5" fillId="9" borderId="0" xfId="6" applyFill="1"/>
    <xf numFmtId="0" fontId="5" fillId="10" borderId="0" xfId="6" applyFill="1"/>
    <xf numFmtId="0" fontId="18" fillId="8" borderId="0" xfId="6" applyFont="1" applyFill="1" applyAlignment="1">
      <alignment horizontal="left" vertical="center" wrapText="1"/>
    </xf>
    <xf numFmtId="49" fontId="5" fillId="2" borderId="0" xfId="0" applyNumberFormat="1" applyFont="1" applyFill="1" applyAlignment="1" applyProtection="1">
      <alignment vertical="center"/>
      <protection locked="0"/>
    </xf>
  </cellXfs>
  <cellStyles count="8">
    <cellStyle name="Hyperlink 2" xfId="4" xr:uid="{00000000-0005-0000-0000-000001000000}"/>
    <cellStyle name="Link" xfId="1" builtinId="8"/>
    <cellStyle name="Link 2" xfId="7" xr:uid="{111B06FC-E5F8-4415-8345-ED2E10C3BE79}"/>
    <cellStyle name="Standard" xfId="0" builtinId="0"/>
    <cellStyle name="Standard 2" xfId="2" xr:uid="{00000000-0005-0000-0000-000003000000}"/>
    <cellStyle name="Standard 2 2" xfId="5" xr:uid="{00000000-0005-0000-0000-000004000000}"/>
    <cellStyle name="Standard 2 2 2" xfId="6" xr:uid="{58984A91-AB4E-465C-8920-02F4A1AAD1F1}"/>
    <cellStyle name="Standard 3" xfId="3" xr:uid="{00000000-0005-0000-0000-000005000000}"/>
  </cellStyles>
  <dxfs count="3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40" dropStyle="combo" dx="18" fmlaLink="'pH-Wert'!$B$1" fmlaRange="'pH-Wert'!$B$3:$B$13" sel="11" val="0"/>
</file>

<file path=xl/ctrlProps/ctrlProp10.xml><?xml version="1.0" encoding="utf-8"?>
<formControlPr xmlns="http://schemas.microsoft.com/office/spreadsheetml/2009/9/main" objectType="Drop" dropLines="40" dropStyle="combo" dx="18" fmlaLink="Aspartam!$E$1" fmlaRange="Aspartam!$B$3:$B$28" sel="26" val="0"/>
</file>

<file path=xl/ctrlProps/ctrlProp11.xml><?xml version="1.0" encoding="utf-8"?>
<formControlPr xmlns="http://schemas.microsoft.com/office/spreadsheetml/2009/9/main" objectType="Drop" dropLines="40" dropStyle="combo" dx="18" fmlaLink="Saccharin!$B$1" fmlaRange="Saccharin!$B$3:$B$25" sel="23" val="0"/>
</file>

<file path=xl/ctrlProps/ctrlProp12.xml><?xml version="1.0" encoding="utf-8"?>
<formControlPr xmlns="http://schemas.microsoft.com/office/spreadsheetml/2009/9/main" objectType="Drop" dropLines="40" dropStyle="combo" dx="18" fmlaLink="Sucralose!$B$1" fmlaRange="Sucralose!$B$3:$B$15" sel="13" val="0"/>
</file>

<file path=xl/ctrlProps/ctrlProp13.xml><?xml version="1.0" encoding="utf-8"?>
<formControlPr xmlns="http://schemas.microsoft.com/office/spreadsheetml/2009/9/main" objectType="Drop" dropLines="40" dropStyle="combo" dx="18" fmlaLink="Farbqual!$B$1" fmlaRange="Farbqual!$B$3:$B$25" sel="23" val="0"/>
</file>

<file path=xl/ctrlProps/ctrlProp14.xml><?xml version="1.0" encoding="utf-8"?>
<formControlPr xmlns="http://schemas.microsoft.com/office/spreadsheetml/2009/9/main" objectType="Drop" dropLines="25" dropStyle="combo" dx="18" fmlaLink="Farbstoffe!$C$2" fmlaRange="Farbstoffe!$B$3:$B$21" sel="19" val="0"/>
</file>

<file path=xl/ctrlProps/ctrlProp15.xml><?xml version="1.0" encoding="utf-8"?>
<formControlPr xmlns="http://schemas.microsoft.com/office/spreadsheetml/2009/9/main" objectType="Drop" dropLines="25" dropStyle="combo" dx="18" fmlaLink="Farbstoffe!$D$2" fmlaRange="Farbstoffe!$B$3:$B$21" sel="19" val="0"/>
</file>

<file path=xl/ctrlProps/ctrlProp16.xml><?xml version="1.0" encoding="utf-8"?>
<formControlPr xmlns="http://schemas.microsoft.com/office/spreadsheetml/2009/9/main" objectType="Drop" dropLines="25" dropStyle="combo" dx="18" fmlaLink="Farbstoffe!$E$2" fmlaRange="Farbstoffe!$B$3:$B$21" sel="19" val="0"/>
</file>

<file path=xl/ctrlProps/ctrlProp17.xml><?xml version="1.0" encoding="utf-8"?>
<formControlPr xmlns="http://schemas.microsoft.com/office/spreadsheetml/2009/9/main" objectType="Drop" dropLines="25" dropStyle="combo" dx="18" fmlaLink="Farbstoffe!$F$2" fmlaRange="Farbstoffe!$B$3:$B$21" sel="19" val="0"/>
</file>

<file path=xl/ctrlProps/ctrlProp18.xml><?xml version="1.0" encoding="utf-8"?>
<formControlPr xmlns="http://schemas.microsoft.com/office/spreadsheetml/2009/9/main" objectType="Drop" dropLines="25" dropStyle="combo" dx="18" fmlaLink="Farbstoffe!$C$31" fmlaRange="Farbstoffe!$B$32:$B$50" sel="19" val="0"/>
</file>

<file path=xl/ctrlProps/ctrlProp19.xml><?xml version="1.0" encoding="utf-8"?>
<formControlPr xmlns="http://schemas.microsoft.com/office/spreadsheetml/2009/9/main" objectType="Drop" dropLines="25" dropStyle="combo" dx="18" fmlaLink="Farbstoffe!$D$31" fmlaRange="Farbstoffe!$B$32:$B$50" sel="19" val="0"/>
</file>

<file path=xl/ctrlProps/ctrlProp2.xml><?xml version="1.0" encoding="utf-8"?>
<formControlPr xmlns="http://schemas.microsoft.com/office/spreadsheetml/2009/9/main" objectType="Drop" dropLines="30" dropStyle="combo" dx="18" fmlaLink="Acesulfam_K!$B$1" fmlaRange="Acesulfam_K!$B$3:$B$26" sel="24" val="0"/>
</file>

<file path=xl/ctrlProps/ctrlProp20.xml><?xml version="1.0" encoding="utf-8"?>
<formControlPr xmlns="http://schemas.microsoft.com/office/spreadsheetml/2009/9/main" objectType="Drop" dropLines="25" dropStyle="combo" dx="18" fmlaLink="Farbstoffe!$E$31" fmlaRange="Farbstoffe!$B$32:$B$50" sel="19" val="0"/>
</file>

<file path=xl/ctrlProps/ctrlProp21.xml><?xml version="1.0" encoding="utf-8"?>
<formControlPr xmlns="http://schemas.microsoft.com/office/spreadsheetml/2009/9/main" objectType="Drop" dropLines="25" dropStyle="combo" dx="18" fmlaLink="Farbstoffe!$F$31" fmlaRange="Farbstoffe!$B$32:$B$50" sel="19" val="0"/>
</file>

<file path=xl/ctrlProps/ctrlProp22.xml><?xml version="1.0" encoding="utf-8"?>
<formControlPr xmlns="http://schemas.microsoft.com/office/spreadsheetml/2009/9/main" objectType="Drop" dropLines="40" dropStyle="combo" dx="18" fmlaLink="Farbquan!$B$1" fmlaRange="Farbquan!$B$3:$B$22" sel="20" val="0"/>
</file>

<file path=xl/ctrlProps/ctrlProp23.xml><?xml version="1.0" encoding="utf-8"?>
<formControlPr xmlns="http://schemas.microsoft.com/office/spreadsheetml/2009/9/main" objectType="Drop" dropLines="40" dropStyle="combo" dx="18" fmlaLink="Osmolalität!$B$1" fmlaRange="Osmolalität!$B$3:$B$12" sel="10" val="0"/>
</file>

<file path=xl/ctrlProps/ctrlProp3.xml><?xml version="1.0" encoding="utf-8"?>
<formControlPr xmlns="http://schemas.microsoft.com/office/spreadsheetml/2009/9/main" objectType="Drop" dropLines="40" dropStyle="combo" dx="18" fmlaLink="Aspartam!$D$1" fmlaRange="Aspartam!$B$3:$B$28" sel="26" val="0"/>
</file>

<file path=xl/ctrlProps/ctrlProp4.xml><?xml version="1.0" encoding="utf-8"?>
<formControlPr xmlns="http://schemas.microsoft.com/office/spreadsheetml/2009/9/main" objectType="Drop" dropLines="15" dropStyle="combo" dx="18" fmlaLink="Teilnehmerdaten!$D$4" fmlaRange="Teilnehmerdaten!$G$5:$G$6" sel="2" val="0"/>
</file>

<file path=xl/ctrlProps/ctrlProp5.xml><?xml version="1.0" encoding="utf-8"?>
<formControlPr xmlns="http://schemas.microsoft.com/office/spreadsheetml/2009/9/main" objectType="Drop" dropLines="40" dropStyle="combo" dx="18" fmlaLink="Aspartam!$F$1" fmlaRange="Aspartam!$B$3:$B$28" sel="26" val="0"/>
</file>

<file path=xl/ctrlProps/ctrlProp6.xml><?xml version="1.0" encoding="utf-8"?>
<formControlPr xmlns="http://schemas.microsoft.com/office/spreadsheetml/2009/9/main" objectType="Drop" dropLines="40" dropStyle="combo" dx="18" fmlaLink="Aspartam!$G$1" fmlaRange="Aspartam!$B$3:$B$28" sel="26" val="0"/>
</file>

<file path=xl/ctrlProps/ctrlProp7.xml><?xml version="1.0" encoding="utf-8"?>
<formControlPr xmlns="http://schemas.microsoft.com/office/spreadsheetml/2009/9/main" objectType="Drop" dropLines="40" dropStyle="combo" dx="18" fmlaLink="Cyclamat!$B$1" fmlaRange="Cyclamat!$B$3:$B$27" sel="25" val="0"/>
</file>

<file path=xl/ctrlProps/ctrlProp8.xml><?xml version="1.0" encoding="utf-8"?>
<formControlPr xmlns="http://schemas.microsoft.com/office/spreadsheetml/2009/9/main" objectType="Drop" dropLines="40" dropStyle="combo" dx="18" fmlaLink="BenzoSorbinesäure!$D$2" fmlaRange="BenzoSorbinesäure!$B$3:$B$19" sel="17" val="0"/>
</file>

<file path=xl/ctrlProps/ctrlProp9.xml><?xml version="1.0" encoding="utf-8"?>
<formControlPr xmlns="http://schemas.microsoft.com/office/spreadsheetml/2009/9/main" objectType="Drop" dropLines="40" dropStyle="combo" dx="18" fmlaLink="BenzoSorbinesäure!$E$2" fmlaRange="BenzoSorbinesäure!$B$3:$B$19" sel="1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8D3D7AA9-BD23-4606-805E-B0C62D7AB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276040</xdr:colOff>
      <xdr:row>49</xdr:row>
      <xdr:rowOff>114300</xdr:rowOff>
    </xdr:to>
    <xdr:pic>
      <xdr:nvPicPr>
        <xdr:cNvPr id="2" name="Grafik 1">
          <a:extLst>
            <a:ext uri="{FF2B5EF4-FFF2-40B4-BE49-F238E27FC236}">
              <a16:creationId xmlns:a16="http://schemas.microsoft.com/office/drawing/2014/main" id="{13D5768A-3F21-180E-F497-ED166C8BA016}"/>
            </a:ext>
          </a:extLst>
        </xdr:cNvPr>
        <xdr:cNvPicPr>
          <a:picLocks noChangeAspect="1"/>
        </xdr:cNvPicPr>
      </xdr:nvPicPr>
      <xdr:blipFill>
        <a:blip xmlns:r="http://schemas.openxmlformats.org/officeDocument/2006/relationships" r:embed="rId1"/>
        <a:stretch>
          <a:fillRect/>
        </a:stretch>
      </xdr:blipFill>
      <xdr:spPr>
        <a:xfrm>
          <a:off x="0" y="1"/>
          <a:ext cx="6439773" cy="8826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16933</xdr:colOff>
          <xdr:row>45</xdr:row>
          <xdr:rowOff>21167</xdr:rowOff>
        </xdr:from>
        <xdr:to>
          <xdr:col>7</xdr:col>
          <xdr:colOff>283633</xdr:colOff>
          <xdr:row>45</xdr:row>
          <xdr:rowOff>245533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16933</xdr:rowOff>
        </xdr:from>
        <xdr:to>
          <xdr:col>7</xdr:col>
          <xdr:colOff>266700</xdr:colOff>
          <xdr:row>51</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62</xdr:row>
          <xdr:rowOff>21167</xdr:rowOff>
        </xdr:from>
        <xdr:to>
          <xdr:col>7</xdr:col>
          <xdr:colOff>283633</xdr:colOff>
          <xdr:row>62</xdr:row>
          <xdr:rowOff>245533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122767</xdr:colOff>
          <xdr:row>16</xdr:row>
          <xdr:rowOff>59267</xdr:rowOff>
        </xdr:from>
        <xdr:to>
          <xdr:col>6</xdr:col>
          <xdr:colOff>990600</xdr:colOff>
          <xdr:row>16</xdr:row>
          <xdr:rowOff>334433</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66</xdr:row>
          <xdr:rowOff>21167</xdr:rowOff>
        </xdr:from>
        <xdr:to>
          <xdr:col>7</xdr:col>
          <xdr:colOff>283633</xdr:colOff>
          <xdr:row>66</xdr:row>
          <xdr:rowOff>245533</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8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68</xdr:row>
          <xdr:rowOff>8467</xdr:rowOff>
        </xdr:from>
        <xdr:to>
          <xdr:col>7</xdr:col>
          <xdr:colOff>283633</xdr:colOff>
          <xdr:row>68</xdr:row>
          <xdr:rowOff>211667</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2561166</xdr:colOff>
          <xdr:row>53</xdr:row>
          <xdr:rowOff>4233</xdr:rowOff>
        </xdr:from>
        <xdr:to>
          <xdr:col>7</xdr:col>
          <xdr:colOff>253999</xdr:colOff>
          <xdr:row>53</xdr:row>
          <xdr:rowOff>224367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47</xdr:row>
          <xdr:rowOff>21167</xdr:rowOff>
        </xdr:from>
        <xdr:to>
          <xdr:col>7</xdr:col>
          <xdr:colOff>283633</xdr:colOff>
          <xdr:row>47</xdr:row>
          <xdr:rowOff>245533</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49</xdr:row>
          <xdr:rowOff>21167</xdr:rowOff>
        </xdr:from>
        <xdr:to>
          <xdr:col>7</xdr:col>
          <xdr:colOff>283633</xdr:colOff>
          <xdr:row>49</xdr:row>
          <xdr:rowOff>245533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64</xdr:row>
          <xdr:rowOff>21167</xdr:rowOff>
        </xdr:from>
        <xdr:to>
          <xdr:col>7</xdr:col>
          <xdr:colOff>283633</xdr:colOff>
          <xdr:row>64</xdr:row>
          <xdr:rowOff>245533</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2556934</xdr:colOff>
          <xdr:row>55</xdr:row>
          <xdr:rowOff>16934</xdr:rowOff>
        </xdr:from>
        <xdr:to>
          <xdr:col>7</xdr:col>
          <xdr:colOff>249767</xdr:colOff>
          <xdr:row>55</xdr:row>
          <xdr:rowOff>237067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2552700</xdr:colOff>
          <xdr:row>57</xdr:row>
          <xdr:rowOff>25400</xdr:rowOff>
        </xdr:from>
        <xdr:to>
          <xdr:col>7</xdr:col>
          <xdr:colOff>245534</xdr:colOff>
          <xdr:row>57</xdr:row>
          <xdr:rowOff>245533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70</xdr:row>
          <xdr:rowOff>8467</xdr:rowOff>
        </xdr:from>
        <xdr:to>
          <xdr:col>7</xdr:col>
          <xdr:colOff>283633</xdr:colOff>
          <xdr:row>70</xdr:row>
          <xdr:rowOff>211667</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59266</xdr:colOff>
          <xdr:row>33</xdr:row>
          <xdr:rowOff>4233</xdr:rowOff>
        </xdr:from>
        <xdr:to>
          <xdr:col>4</xdr:col>
          <xdr:colOff>994833</xdr:colOff>
          <xdr:row>33</xdr:row>
          <xdr:rowOff>254000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55033</xdr:colOff>
          <xdr:row>34</xdr:row>
          <xdr:rowOff>16933</xdr:rowOff>
        </xdr:from>
        <xdr:to>
          <xdr:col>4</xdr:col>
          <xdr:colOff>990600</xdr:colOff>
          <xdr:row>35</xdr:row>
          <xdr:rowOff>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55033</xdr:colOff>
          <xdr:row>35</xdr:row>
          <xdr:rowOff>16933</xdr:rowOff>
        </xdr:from>
        <xdr:to>
          <xdr:col>4</xdr:col>
          <xdr:colOff>990600</xdr:colOff>
          <xdr:row>36</xdr:row>
          <xdr:rowOff>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55033</xdr:colOff>
          <xdr:row>36</xdr:row>
          <xdr:rowOff>16933</xdr:rowOff>
        </xdr:from>
        <xdr:to>
          <xdr:col>4</xdr:col>
          <xdr:colOff>990600</xdr:colOff>
          <xdr:row>37</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55033</xdr:colOff>
          <xdr:row>37</xdr:row>
          <xdr:rowOff>16933</xdr:rowOff>
        </xdr:from>
        <xdr:to>
          <xdr:col>0</xdr:col>
          <xdr:colOff>2429933</xdr:colOff>
          <xdr:row>38</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55033</xdr:colOff>
          <xdr:row>38</xdr:row>
          <xdr:rowOff>16933</xdr:rowOff>
        </xdr:from>
        <xdr:to>
          <xdr:col>0</xdr:col>
          <xdr:colOff>2429933</xdr:colOff>
          <xdr:row>39</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55033</xdr:colOff>
          <xdr:row>39</xdr:row>
          <xdr:rowOff>16933</xdr:rowOff>
        </xdr:from>
        <xdr:to>
          <xdr:col>0</xdr:col>
          <xdr:colOff>2429933</xdr:colOff>
          <xdr:row>40</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55033</xdr:colOff>
          <xdr:row>40</xdr:row>
          <xdr:rowOff>16933</xdr:rowOff>
        </xdr:from>
        <xdr:to>
          <xdr:col>0</xdr:col>
          <xdr:colOff>2429933</xdr:colOff>
          <xdr:row>41</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72</xdr:row>
          <xdr:rowOff>8467</xdr:rowOff>
        </xdr:from>
        <xdr:to>
          <xdr:col>7</xdr:col>
          <xdr:colOff>283633</xdr:colOff>
          <xdr:row>72</xdr:row>
          <xdr:rowOff>211667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16933</xdr:colOff>
          <xdr:row>43</xdr:row>
          <xdr:rowOff>21167</xdr:rowOff>
        </xdr:from>
        <xdr:to>
          <xdr:col>7</xdr:col>
          <xdr:colOff>283633</xdr:colOff>
          <xdr:row>43</xdr:row>
          <xdr:rowOff>245533</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1a-ungesch&#252;tzt.xlsx" TargetMode="External"/><Relationship Id="rId1" Type="http://schemas.openxmlformats.org/officeDocument/2006/relationships/externalLinkPath" Target="/Daten/TABELLEN/LVU/Ergebnistabellen/2024/ungesch&#252;tzt/2024-01a-ungesch&#252;tz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pH-Wert"/>
      <sheetName val="Elemente"/>
      <sheetName val="Wasser"/>
      <sheetName val="Fett"/>
      <sheetName val="Rohprotein"/>
      <sheetName val="Hydroxyprolin"/>
      <sheetName val="Asche"/>
      <sheetName val="Phosphat"/>
      <sheetName val="Kochsalz"/>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1D92-74C8-4FA8-A790-6353F2B75EE6}">
  <dimension ref="A1:C13"/>
  <sheetViews>
    <sheetView workbookViewId="0">
      <selection sqref="A1:C1"/>
    </sheetView>
  </sheetViews>
  <sheetFormatPr baseColWidth="10" defaultColWidth="11.41015625" defaultRowHeight="14" x14ac:dyDescent="0.45"/>
  <cols>
    <col min="1" max="2" width="27.703125" style="132" customWidth="1"/>
    <col min="3" max="3" width="30.41015625" style="132" customWidth="1"/>
    <col min="4" max="16384" width="11.41015625" style="132"/>
  </cols>
  <sheetData>
    <row r="1" spans="1:3" ht="30.75" customHeight="1" x14ac:dyDescent="0.45">
      <c r="A1" s="130" t="s">
        <v>57</v>
      </c>
      <c r="B1" s="131"/>
      <c r="C1" s="131"/>
    </row>
    <row r="2" spans="1:3" ht="51.95" customHeight="1" x14ac:dyDescent="0.45">
      <c r="A2" s="133" t="s">
        <v>58</v>
      </c>
      <c r="B2" s="134"/>
      <c r="C2" s="134"/>
    </row>
    <row r="3" spans="1:3" ht="74.25" customHeight="1" x14ac:dyDescent="0.45">
      <c r="A3" s="133" t="s">
        <v>59</v>
      </c>
      <c r="B3" s="133"/>
      <c r="C3" s="133"/>
    </row>
    <row r="4" spans="1:3" ht="80.45" customHeight="1" x14ac:dyDescent="0.6">
      <c r="A4" s="133" t="s">
        <v>74</v>
      </c>
      <c r="B4" s="134"/>
      <c r="C4" s="134"/>
    </row>
    <row r="5" spans="1:3" ht="30.45" customHeight="1" x14ac:dyDescent="0.5">
      <c r="A5" s="135"/>
      <c r="B5" s="135"/>
      <c r="C5" s="135"/>
    </row>
    <row r="6" spans="1:3" ht="30.45" customHeight="1" x14ac:dyDescent="0.45">
      <c r="A6" s="136" t="s">
        <v>60</v>
      </c>
    </row>
    <row r="7" spans="1:3" ht="54" customHeight="1" x14ac:dyDescent="0.45">
      <c r="A7" s="137" t="s">
        <v>61</v>
      </c>
      <c r="B7" s="138"/>
      <c r="C7" s="138"/>
    </row>
    <row r="9" spans="1:3" x14ac:dyDescent="0.45">
      <c r="A9" s="139" t="s">
        <v>62</v>
      </c>
      <c r="B9" s="139" t="s">
        <v>63</v>
      </c>
    </row>
    <row r="10" spans="1:3" ht="15.35" x14ac:dyDescent="0.45">
      <c r="A10" s="140">
        <v>1379</v>
      </c>
      <c r="B10" s="140">
        <v>1380</v>
      </c>
    </row>
    <row r="11" spans="1:3" ht="15.35" x14ac:dyDescent="0.45">
      <c r="A11" s="140">
        <v>179.34</v>
      </c>
      <c r="B11" s="140">
        <v>179</v>
      </c>
    </row>
    <row r="12" spans="1:3" ht="15.35" x14ac:dyDescent="0.45">
      <c r="A12" s="140">
        <v>80.12</v>
      </c>
      <c r="B12" s="140">
        <v>80.099999999999994</v>
      </c>
    </row>
    <row r="13" spans="1:3" ht="15.35" x14ac:dyDescent="0.45">
      <c r="A13" s="140">
        <v>7.8</v>
      </c>
      <c r="B13" s="141">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K74"/>
  <sheetViews>
    <sheetView workbookViewId="0"/>
  </sheetViews>
  <sheetFormatPr baseColWidth="10" defaultColWidth="11.3515625" defaultRowHeight="14" x14ac:dyDescent="0.45"/>
  <cols>
    <col min="1" max="1" width="35.76171875" style="8" customWidth="1"/>
    <col min="2" max="2" width="9.76171875" style="8" customWidth="1"/>
    <col min="3" max="3" width="13" style="8" customWidth="1"/>
    <col min="4" max="7" width="15.76171875" style="8" customWidth="1"/>
    <col min="8" max="8" width="9.76171875" style="8" customWidth="1"/>
    <col min="9" max="9" width="8.76171875" style="8" customWidth="1"/>
    <col min="10" max="10" width="11.76171875" style="8" customWidth="1"/>
    <col min="11" max="16384" width="11.3515625" style="8"/>
  </cols>
  <sheetData>
    <row r="1" spans="1:8" ht="21.95" customHeight="1" x14ac:dyDescent="0.65">
      <c r="A1" s="4" t="s">
        <v>0</v>
      </c>
      <c r="B1" s="5"/>
      <c r="E1" s="6" t="s">
        <v>3</v>
      </c>
      <c r="F1" s="7"/>
      <c r="G1" s="85" t="s">
        <v>299</v>
      </c>
    </row>
    <row r="2" spans="1:8" ht="21.95" customHeight="1" x14ac:dyDescent="0.65">
      <c r="A2" s="4" t="s">
        <v>115</v>
      </c>
      <c r="B2" s="5"/>
      <c r="E2" s="6" t="s">
        <v>4</v>
      </c>
      <c r="F2" s="7"/>
      <c r="G2" s="85" t="s">
        <v>299</v>
      </c>
    </row>
    <row r="3" spans="1:8" ht="15" customHeight="1" x14ac:dyDescent="0.65">
      <c r="A3" s="4"/>
      <c r="B3" s="5"/>
      <c r="E3" s="128" t="s">
        <v>75</v>
      </c>
      <c r="F3" s="128"/>
      <c r="G3" s="47">
        <v>1</v>
      </c>
      <c r="H3" s="9" t="s">
        <v>208</v>
      </c>
    </row>
    <row r="4" spans="1:8" ht="21.95" customHeight="1" x14ac:dyDescent="0.55000000000000004">
      <c r="A4" s="6" t="s">
        <v>10</v>
      </c>
      <c r="B4" s="8" t="s">
        <v>5</v>
      </c>
      <c r="F4" s="104" t="str">
        <f>IF(OR(ISBLANK(G1),G1="?"),"",IF(ISNUMBER(VALUE(G1)),"","Bitte nur Ziffern eingeben (numbers only)"))</f>
        <v/>
      </c>
      <c r="H4" s="9"/>
    </row>
    <row r="5" spans="1:8" ht="21.95" customHeight="1" x14ac:dyDescent="0.55000000000000004">
      <c r="A5" s="9" t="s">
        <v>29</v>
      </c>
      <c r="E5" s="13">
        <v>45494</v>
      </c>
      <c r="F5" s="104" t="str">
        <f>IF(OR(ISBLANK(G2),G2="?"),"",IF(ISNUMBER(VALUE(G2)),"","Bitte nur Ziffern eingeben (numbers only)"))</f>
        <v/>
      </c>
      <c r="G5" s="7"/>
      <c r="H5" s="9"/>
    </row>
    <row r="6" spans="1:8" ht="12.35" customHeight="1" x14ac:dyDescent="0.45"/>
    <row r="7" spans="1:8" s="15" customFormat="1" ht="35.1" customHeight="1" x14ac:dyDescent="0.45">
      <c r="A7" s="123" t="s">
        <v>77</v>
      </c>
      <c r="B7" s="119"/>
      <c r="C7" s="119"/>
      <c r="D7" s="119"/>
      <c r="E7" s="119"/>
      <c r="F7" s="119"/>
      <c r="G7" s="119"/>
    </row>
    <row r="8" spans="1:8" s="15" customFormat="1" ht="35.1" customHeight="1" x14ac:dyDescent="0.45">
      <c r="A8" s="123" t="s">
        <v>335</v>
      </c>
      <c r="B8" s="119"/>
      <c r="C8" s="119"/>
      <c r="D8" s="119"/>
      <c r="E8" s="119"/>
      <c r="F8" s="119"/>
      <c r="G8" s="119"/>
    </row>
    <row r="9" spans="1:8" s="15" customFormat="1" ht="20.100000000000001" customHeight="1" x14ac:dyDescent="0.45">
      <c r="A9" s="123" t="s">
        <v>123</v>
      </c>
      <c r="B9" s="119"/>
      <c r="C9" s="119"/>
      <c r="D9" s="119"/>
      <c r="E9" s="119"/>
      <c r="F9" s="119"/>
      <c r="G9" s="119"/>
    </row>
    <row r="10" spans="1:8" s="15" customFormat="1" ht="49.95" customHeight="1" x14ac:dyDescent="0.45">
      <c r="A10" s="123" t="s">
        <v>113</v>
      </c>
      <c r="B10" s="119"/>
      <c r="C10" s="119"/>
      <c r="D10" s="119"/>
      <c r="E10" s="119"/>
      <c r="F10" s="119"/>
      <c r="G10" s="119"/>
    </row>
    <row r="11" spans="1:8" s="15" customFormat="1" ht="35.1" customHeight="1" x14ac:dyDescent="0.45">
      <c r="A11" s="123" t="s">
        <v>112</v>
      </c>
      <c r="B11" s="119"/>
      <c r="C11" s="119"/>
      <c r="D11" s="119"/>
      <c r="E11" s="119"/>
      <c r="F11" s="119"/>
      <c r="G11" s="119"/>
    </row>
    <row r="12" spans="1:8" s="15" customFormat="1" ht="35.1" customHeight="1" x14ac:dyDescent="0.45">
      <c r="A12" s="123" t="s">
        <v>78</v>
      </c>
      <c r="B12" s="123"/>
      <c r="C12" s="123"/>
      <c r="D12" s="123"/>
      <c r="E12" s="123"/>
      <c r="F12" s="123"/>
      <c r="G12" s="123"/>
    </row>
    <row r="13" spans="1:8" s="15" customFormat="1" ht="35.1" customHeight="1" x14ac:dyDescent="0.45">
      <c r="A13" s="124" t="s">
        <v>79</v>
      </c>
      <c r="B13" s="125"/>
      <c r="C13" s="125"/>
      <c r="D13" s="125"/>
      <c r="E13" s="125"/>
      <c r="F13" s="125"/>
      <c r="G13" s="125"/>
    </row>
    <row r="14" spans="1:8" s="15" customFormat="1" ht="25.2" customHeight="1" x14ac:dyDescent="0.45">
      <c r="A14" s="12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26"/>
      <c r="C14" s="126"/>
      <c r="D14" s="126"/>
      <c r="E14" s="126"/>
      <c r="F14" s="126"/>
      <c r="G14" s="126"/>
    </row>
    <row r="15" spans="1:8" s="15" customFormat="1" ht="25.2" customHeight="1" x14ac:dyDescent="0.45">
      <c r="A15" s="126" t="str">
        <f>IF(OR(OR(G1="?",ISBLANK(G1)),OR(G2="?",ISBLANK(G2))),"Nur wenn diese beiden Felder korrekt ausgefüllt sind, kann der Absender dieser Tabelle identifiziert werden.","")</f>
        <v>Nur wenn diese beiden Felder korrekt ausgefüllt sind, kann der Absender dieser Tabelle identifiziert werden.</v>
      </c>
      <c r="B15" s="126"/>
      <c r="C15" s="126"/>
      <c r="D15" s="126"/>
      <c r="E15" s="126"/>
      <c r="F15" s="126"/>
      <c r="G15" s="126"/>
    </row>
    <row r="16" spans="1:8" s="15" customFormat="1" ht="10.1" customHeight="1" x14ac:dyDescent="0.45">
      <c r="A16" s="119"/>
      <c r="B16" s="119"/>
      <c r="C16" s="119"/>
      <c r="D16" s="119"/>
      <c r="E16" s="119"/>
      <c r="F16" s="119"/>
      <c r="G16" s="119"/>
    </row>
    <row r="17" spans="1:11" ht="30.35" customHeight="1" x14ac:dyDescent="0.55000000000000004">
      <c r="A17" s="14" t="s">
        <v>35</v>
      </c>
      <c r="B17" s="6"/>
      <c r="C17" s="9"/>
      <c r="D17" s="6"/>
      <c r="E17" s="6"/>
      <c r="F17" s="6"/>
      <c r="G17" s="51"/>
      <c r="H17" s="15"/>
    </row>
    <row r="18" spans="1:11" s="15" customFormat="1" ht="10.1" customHeight="1" x14ac:dyDescent="0.45">
      <c r="A18" s="119"/>
      <c r="B18" s="119"/>
      <c r="C18" s="119"/>
      <c r="D18" s="119"/>
      <c r="E18" s="119"/>
      <c r="F18" s="119"/>
      <c r="G18" s="119"/>
    </row>
    <row r="19" spans="1:11" s="15" customFormat="1" ht="22.1" customHeight="1" x14ac:dyDescent="0.45">
      <c r="A19" s="127" t="s">
        <v>76</v>
      </c>
      <c r="B19" s="127"/>
      <c r="C19" s="127"/>
      <c r="D19" s="127"/>
      <c r="E19" s="127"/>
      <c r="F19" s="127"/>
      <c r="G19" s="127"/>
    </row>
    <row r="20" spans="1:11" ht="12.35" customHeight="1" x14ac:dyDescent="0.45"/>
    <row r="21" spans="1:11" ht="35.1" customHeight="1" x14ac:dyDescent="0.5">
      <c r="A21" s="39" t="s">
        <v>1</v>
      </c>
      <c r="B21" s="40" t="s">
        <v>2</v>
      </c>
      <c r="C21" s="45" t="s">
        <v>107</v>
      </c>
      <c r="D21" s="45" t="s">
        <v>7</v>
      </c>
      <c r="E21" s="45" t="s">
        <v>8</v>
      </c>
      <c r="F21" s="45" t="s">
        <v>9</v>
      </c>
      <c r="G21" s="45" t="s">
        <v>246</v>
      </c>
      <c r="H21" s="12"/>
      <c r="I21" s="10"/>
    </row>
    <row r="22" spans="1:11" ht="21" customHeight="1" x14ac:dyDescent="0.5">
      <c r="A22" s="99" t="s">
        <v>283</v>
      </c>
      <c r="B22" s="20" t="s">
        <v>282</v>
      </c>
      <c r="C22" s="38">
        <v>3</v>
      </c>
      <c r="D22" s="84"/>
      <c r="E22" s="84"/>
      <c r="F22" s="44">
        <f>Osmolalität!$B$1</f>
        <v>10</v>
      </c>
      <c r="G22" s="82"/>
      <c r="H22" s="46">
        <f>Osmolalität!$C$1</f>
        <v>9</v>
      </c>
      <c r="I22" s="10"/>
    </row>
    <row r="23" spans="1:11" s="15" customFormat="1" ht="21" customHeight="1" x14ac:dyDescent="0.45">
      <c r="A23" s="99" t="s">
        <v>116</v>
      </c>
      <c r="B23" s="100" t="s">
        <v>117</v>
      </c>
      <c r="C23" s="38">
        <v>3</v>
      </c>
      <c r="D23" s="84"/>
      <c r="E23" s="84"/>
      <c r="F23" s="44">
        <f>'pH-Wert'!$B$1</f>
        <v>11</v>
      </c>
      <c r="G23" s="82"/>
      <c r="H23" s="46">
        <f>'pH-Wert'!$C$1</f>
        <v>10</v>
      </c>
      <c r="I23" s="38"/>
      <c r="J23" s="8"/>
      <c r="K23" s="8"/>
    </row>
    <row r="24" spans="1:11" s="15" customFormat="1" ht="21" customHeight="1" x14ac:dyDescent="0.45">
      <c r="A24" s="99" t="s">
        <v>285</v>
      </c>
      <c r="B24" s="100" t="s">
        <v>119</v>
      </c>
      <c r="C24" s="38">
        <v>3</v>
      </c>
      <c r="D24" s="84"/>
      <c r="E24" s="84"/>
      <c r="F24" s="44">
        <f>BenzoSorbinesäure!D2</f>
        <v>17</v>
      </c>
      <c r="G24" s="82"/>
      <c r="H24" s="46">
        <f>BenzoSorbinesäure!C1</f>
        <v>16</v>
      </c>
      <c r="I24" s="38"/>
      <c r="J24" s="8"/>
      <c r="K24" s="8"/>
    </row>
    <row r="25" spans="1:11" s="15" customFormat="1" ht="21" customHeight="1" x14ac:dyDescent="0.45">
      <c r="A25" s="99" t="s">
        <v>286</v>
      </c>
      <c r="B25" s="100" t="s">
        <v>119</v>
      </c>
      <c r="C25" s="38">
        <v>3</v>
      </c>
      <c r="D25" s="84"/>
      <c r="E25" s="84"/>
      <c r="F25" s="44">
        <f>BenzoSorbinesäure!E2</f>
        <v>17</v>
      </c>
      <c r="G25" s="82"/>
      <c r="H25" s="46">
        <f>BenzoSorbinesäure!C1</f>
        <v>16</v>
      </c>
      <c r="I25" s="38"/>
      <c r="J25" s="8"/>
      <c r="K25" s="8"/>
    </row>
    <row r="26" spans="1:11" s="15" customFormat="1" ht="21" customHeight="1" x14ac:dyDescent="0.45">
      <c r="A26" s="99" t="s">
        <v>118</v>
      </c>
      <c r="B26" s="100" t="s">
        <v>119</v>
      </c>
      <c r="C26" s="38">
        <v>3</v>
      </c>
      <c r="D26" s="84"/>
      <c r="E26" s="84"/>
      <c r="F26" s="44">
        <f>Acesulfam_K!$B$1</f>
        <v>24</v>
      </c>
      <c r="G26" s="82"/>
      <c r="H26" s="46">
        <f>Acesulfam_K!$C$1</f>
        <v>23</v>
      </c>
      <c r="I26" s="38"/>
      <c r="J26" s="8"/>
      <c r="K26" s="8"/>
    </row>
    <row r="27" spans="1:11" s="15" customFormat="1" ht="21" customHeight="1" x14ac:dyDescent="0.45">
      <c r="A27" s="99" t="s">
        <v>121</v>
      </c>
      <c r="B27" s="100" t="s">
        <v>119</v>
      </c>
      <c r="C27" s="38">
        <v>3</v>
      </c>
      <c r="D27" s="84"/>
      <c r="E27" s="84"/>
      <c r="F27" s="44">
        <f>Cyclamat!$B$1</f>
        <v>25</v>
      </c>
      <c r="G27" s="82"/>
      <c r="H27" s="46">
        <f>Cyclamat!$C$1</f>
        <v>24</v>
      </c>
      <c r="I27" s="38"/>
      <c r="J27" s="8"/>
      <c r="K27" s="8"/>
    </row>
    <row r="28" spans="1:11" s="15" customFormat="1" ht="21" customHeight="1" x14ac:dyDescent="0.45">
      <c r="A28" s="99" t="s">
        <v>120</v>
      </c>
      <c r="B28" s="99" t="s">
        <v>119</v>
      </c>
      <c r="C28" s="38">
        <v>3</v>
      </c>
      <c r="D28" s="84"/>
      <c r="E28" s="84"/>
      <c r="F28" s="44">
        <f>Saccharin!$B$1</f>
        <v>23</v>
      </c>
      <c r="G28" s="82"/>
      <c r="H28" s="46">
        <f>Saccharin!$C$1</f>
        <v>22</v>
      </c>
      <c r="I28" s="38"/>
      <c r="J28" s="8"/>
      <c r="K28" s="8"/>
    </row>
    <row r="29" spans="1:11" s="15" customFormat="1" ht="21" customHeight="1" x14ac:dyDescent="0.45">
      <c r="A29" s="99" t="s">
        <v>266</v>
      </c>
      <c r="B29" s="99" t="s">
        <v>119</v>
      </c>
      <c r="C29" s="38">
        <v>3</v>
      </c>
      <c r="D29" s="84"/>
      <c r="E29" s="84"/>
      <c r="F29" s="44">
        <f>Sucralose!B1</f>
        <v>13</v>
      </c>
      <c r="G29" s="82"/>
      <c r="H29" s="46">
        <f>Sucralose!C1</f>
        <v>12</v>
      </c>
      <c r="I29" s="38"/>
      <c r="J29" s="8"/>
      <c r="K29" s="8"/>
    </row>
    <row r="30" spans="1:11" s="15" customFormat="1" ht="21" customHeight="1" x14ac:dyDescent="0.45">
      <c r="A30" s="99" t="s">
        <v>122</v>
      </c>
      <c r="B30" s="99" t="s">
        <v>119</v>
      </c>
      <c r="C30" s="38">
        <v>3</v>
      </c>
      <c r="D30" s="84"/>
      <c r="E30" s="84"/>
      <c r="F30" s="44">
        <f>Aspartam!D1</f>
        <v>26</v>
      </c>
      <c r="G30" s="83"/>
      <c r="H30" s="46">
        <f>Aspartam!$C$1</f>
        <v>25</v>
      </c>
      <c r="I30" s="38"/>
      <c r="J30" s="8"/>
      <c r="K30"/>
    </row>
    <row r="31" spans="1:11" s="15" customFormat="1" ht="21" customHeight="1" x14ac:dyDescent="0.45">
      <c r="A31" s="99" t="s">
        <v>223</v>
      </c>
      <c r="B31" s="99" t="s">
        <v>119</v>
      </c>
      <c r="C31" s="38">
        <v>3</v>
      </c>
      <c r="D31" s="84"/>
      <c r="E31" s="84"/>
      <c r="F31" s="44">
        <f>Aspartam!E1</f>
        <v>26</v>
      </c>
      <c r="G31" s="83"/>
      <c r="H31" s="46">
        <f>Aspartam!$C$1</f>
        <v>25</v>
      </c>
      <c r="I31" s="38"/>
      <c r="J31" s="8"/>
      <c r="K31"/>
    </row>
    <row r="32" spans="1:11" s="15" customFormat="1" ht="21" customHeight="1" x14ac:dyDescent="0.45">
      <c r="A32" s="99" t="s">
        <v>224</v>
      </c>
      <c r="B32" s="99" t="s">
        <v>119</v>
      </c>
      <c r="C32" s="38">
        <v>3</v>
      </c>
      <c r="D32" s="84"/>
      <c r="E32" s="84"/>
      <c r="F32" s="44">
        <f>Aspartam!F1</f>
        <v>26</v>
      </c>
      <c r="G32" s="83"/>
      <c r="H32" s="46">
        <f>Aspartam!$C$1</f>
        <v>25</v>
      </c>
      <c r="I32" s="38"/>
      <c r="J32" s="8"/>
      <c r="K32"/>
    </row>
    <row r="33" spans="1:11" s="15" customFormat="1" ht="21" customHeight="1" x14ac:dyDescent="0.45">
      <c r="A33" s="99" t="s">
        <v>225</v>
      </c>
      <c r="B33" s="99" t="s">
        <v>119</v>
      </c>
      <c r="C33" s="38">
        <v>3</v>
      </c>
      <c r="D33" s="84"/>
      <c r="E33" s="84"/>
      <c r="F33" s="44">
        <f>Aspartam!G1</f>
        <v>26</v>
      </c>
      <c r="G33" s="83"/>
      <c r="H33" s="46">
        <f>Aspartam!$C$1</f>
        <v>25</v>
      </c>
      <c r="I33" s="38"/>
      <c r="J33" s="8"/>
      <c r="K33"/>
    </row>
    <row r="34" spans="1:11" s="15" customFormat="1" ht="21" customHeight="1" x14ac:dyDescent="0.45">
      <c r="A34" s="99" t="s">
        <v>199</v>
      </c>
      <c r="B34" s="119" t="s">
        <v>114</v>
      </c>
      <c r="C34" s="119"/>
      <c r="D34" s="120">
        <f>Farbstoffe!C2</f>
        <v>19</v>
      </c>
      <c r="E34" s="120"/>
      <c r="F34" s="44">
        <f>Farbqual!B1</f>
        <v>23</v>
      </c>
      <c r="G34" s="82"/>
      <c r="H34" s="46">
        <f>Farbqual!C1</f>
        <v>22</v>
      </c>
      <c r="I34" s="62"/>
      <c r="J34" s="8"/>
    </row>
    <row r="35" spans="1:11" s="15" customFormat="1" ht="21" customHeight="1" x14ac:dyDescent="0.45">
      <c r="A35" s="99" t="s">
        <v>199</v>
      </c>
      <c r="B35" s="119" t="s">
        <v>114</v>
      </c>
      <c r="C35" s="119"/>
      <c r="D35" s="120">
        <f>Farbstoffe!D2</f>
        <v>19</v>
      </c>
      <c r="E35" s="120"/>
      <c r="F35" s="44">
        <f>F34</f>
        <v>23</v>
      </c>
      <c r="G35" s="82"/>
      <c r="H35" s="46"/>
      <c r="I35" s="62"/>
      <c r="J35" s="8"/>
    </row>
    <row r="36" spans="1:11" s="15" customFormat="1" ht="21" customHeight="1" x14ac:dyDescent="0.45">
      <c r="A36" s="99" t="s">
        <v>199</v>
      </c>
      <c r="B36" s="119" t="s">
        <v>114</v>
      </c>
      <c r="C36" s="119"/>
      <c r="D36" s="120">
        <f>Farbstoffe!E2</f>
        <v>19</v>
      </c>
      <c r="E36" s="120"/>
      <c r="F36" s="44">
        <f>F35</f>
        <v>23</v>
      </c>
      <c r="G36" s="82"/>
      <c r="H36" s="65"/>
      <c r="I36" s="62"/>
      <c r="J36" s="8"/>
    </row>
    <row r="37" spans="1:11" s="15" customFormat="1" ht="21" customHeight="1" x14ac:dyDescent="0.45">
      <c r="A37" s="99" t="s">
        <v>199</v>
      </c>
      <c r="B37" s="119" t="s">
        <v>114</v>
      </c>
      <c r="C37" s="119"/>
      <c r="D37" s="120">
        <f>Farbstoffe!F2</f>
        <v>19</v>
      </c>
      <c r="E37" s="120"/>
      <c r="F37" s="44">
        <f>F36</f>
        <v>23</v>
      </c>
      <c r="G37" s="82"/>
      <c r="H37" s="65"/>
      <c r="I37" s="62"/>
      <c r="J37" s="8"/>
    </row>
    <row r="38" spans="1:11" s="15" customFormat="1" ht="21" customHeight="1" x14ac:dyDescent="0.45">
      <c r="A38" s="96">
        <f>Farbstoffe!C31</f>
        <v>19</v>
      </c>
      <c r="B38" s="99" t="s">
        <v>119</v>
      </c>
      <c r="C38" s="38">
        <v>3</v>
      </c>
      <c r="D38" s="52"/>
      <c r="E38" s="52"/>
      <c r="F38" s="44">
        <f>Farbquan!B1</f>
        <v>20</v>
      </c>
      <c r="G38" s="82"/>
      <c r="H38" s="46">
        <f>Farbquan!C1</f>
        <v>19</v>
      </c>
      <c r="I38" s="62"/>
      <c r="J38" s="8"/>
    </row>
    <row r="39" spans="1:11" s="15" customFormat="1" ht="21" customHeight="1" x14ac:dyDescent="0.45">
      <c r="A39" s="96">
        <f>Farbstoffe!D31</f>
        <v>19</v>
      </c>
      <c r="B39" s="99" t="s">
        <v>119</v>
      </c>
      <c r="C39" s="38">
        <v>3</v>
      </c>
      <c r="D39" s="52"/>
      <c r="E39" s="52"/>
      <c r="F39" s="44">
        <f>F38</f>
        <v>20</v>
      </c>
      <c r="G39" s="82"/>
      <c r="H39" s="65"/>
      <c r="I39" s="62"/>
      <c r="J39" s="8"/>
    </row>
    <row r="40" spans="1:11" s="15" customFormat="1" ht="21" customHeight="1" x14ac:dyDescent="0.45">
      <c r="A40" s="96">
        <f>Farbstoffe!E31</f>
        <v>19</v>
      </c>
      <c r="B40" s="99" t="s">
        <v>119</v>
      </c>
      <c r="C40" s="38">
        <v>3</v>
      </c>
      <c r="D40" s="52"/>
      <c r="E40" s="52"/>
      <c r="F40" s="44">
        <f>F38</f>
        <v>20</v>
      </c>
      <c r="G40" s="82"/>
      <c r="H40" s="65"/>
      <c r="I40" s="62"/>
      <c r="J40" s="8"/>
    </row>
    <row r="41" spans="1:11" ht="21" customHeight="1" x14ac:dyDescent="0.45">
      <c r="A41" s="97">
        <f>Farbstoffe!F31</f>
        <v>19</v>
      </c>
      <c r="B41" s="99" t="s">
        <v>119</v>
      </c>
      <c r="C41" s="38">
        <v>3</v>
      </c>
      <c r="D41" s="52"/>
      <c r="E41" s="52"/>
      <c r="F41" s="44">
        <f>F38</f>
        <v>20</v>
      </c>
      <c r="G41" s="82"/>
      <c r="H41" s="65"/>
    </row>
    <row r="42" spans="1:11" ht="28.2" customHeight="1" x14ac:dyDescent="0.5">
      <c r="A42" s="11" t="s">
        <v>247</v>
      </c>
    </row>
    <row r="43" spans="1:11" ht="12.35" customHeight="1" x14ac:dyDescent="0.55000000000000004">
      <c r="A43" s="7"/>
    </row>
    <row r="44" spans="1:11" ht="19.95" customHeight="1" x14ac:dyDescent="0.45">
      <c r="A44" s="18" t="s">
        <v>283</v>
      </c>
      <c r="B44" s="118"/>
      <c r="C44" s="118"/>
      <c r="D44" s="118"/>
      <c r="E44" s="118"/>
      <c r="F44" s="118"/>
      <c r="G44" s="118"/>
      <c r="H44" s="118"/>
      <c r="I44" s="17" t="b">
        <f>ISBLANK(VLOOKUP(F22,Osmolalität!A3:C12,3))</f>
        <v>1</v>
      </c>
    </row>
    <row r="45" spans="1:11" ht="28.2" customHeight="1" x14ac:dyDescent="0.45">
      <c r="A45" s="16" t="str">
        <f>IF(F22=H22,"bitte eingeben:",IF(I44,"","Art der Modifikation:"))</f>
        <v/>
      </c>
      <c r="B45" s="122"/>
      <c r="C45" s="122"/>
      <c r="D45" s="122"/>
      <c r="E45" s="122"/>
      <c r="F45" s="122"/>
      <c r="G45" s="122"/>
      <c r="H45" s="122"/>
      <c r="I45" s="17"/>
    </row>
    <row r="46" spans="1:11" ht="19.95" customHeight="1" x14ac:dyDescent="0.45">
      <c r="A46" s="18" t="s">
        <v>116</v>
      </c>
      <c r="B46" s="118"/>
      <c r="C46" s="118"/>
      <c r="D46" s="118"/>
      <c r="E46" s="118"/>
      <c r="F46" s="118"/>
      <c r="G46" s="118"/>
      <c r="H46" s="118"/>
      <c r="I46" s="17" t="b">
        <f>ISBLANK(VLOOKUP(F23,'pH-Wert'!A3:C12,3))</f>
        <v>1</v>
      </c>
    </row>
    <row r="47" spans="1:11" ht="28.2" customHeight="1" x14ac:dyDescent="0.45">
      <c r="A47" s="16" t="str">
        <f>IF(F23=H23,"bitte eingeben:",IF(I46,"","Art der Modifikation:"))</f>
        <v/>
      </c>
      <c r="B47" s="122"/>
      <c r="C47" s="122"/>
      <c r="D47" s="122"/>
      <c r="E47" s="122"/>
      <c r="F47" s="122"/>
      <c r="G47" s="122"/>
      <c r="H47" s="122"/>
      <c r="I47" s="17"/>
    </row>
    <row r="48" spans="1:11" ht="19.95" customHeight="1" x14ac:dyDescent="0.45">
      <c r="A48" s="18" t="s">
        <v>189</v>
      </c>
      <c r="B48" s="118"/>
      <c r="C48" s="118"/>
      <c r="D48" s="118"/>
      <c r="E48" s="118"/>
      <c r="F48" s="118"/>
      <c r="G48" s="118"/>
      <c r="H48" s="118"/>
      <c r="I48" s="17" t="b">
        <f>ISBLANK(VLOOKUP(F24,BenzoSorbinesäure!A3:C19,3))</f>
        <v>1</v>
      </c>
    </row>
    <row r="49" spans="1:9" ht="28.2" customHeight="1" x14ac:dyDescent="0.45">
      <c r="A49" s="16" t="str">
        <f>IF(F24=H24,"bitte eingeben:",IF(I48,"","Art der Modifikation:"))</f>
        <v/>
      </c>
      <c r="B49" s="115"/>
      <c r="C49" s="115"/>
      <c r="D49" s="115"/>
      <c r="E49" s="115"/>
      <c r="F49" s="115"/>
      <c r="G49" s="115"/>
      <c r="H49" s="115"/>
      <c r="I49" s="17"/>
    </row>
    <row r="50" spans="1:9" ht="19.95" customHeight="1" x14ac:dyDescent="0.45">
      <c r="A50" s="18" t="s">
        <v>188</v>
      </c>
      <c r="B50" s="118"/>
      <c r="C50" s="118"/>
      <c r="D50" s="118"/>
      <c r="E50" s="118"/>
      <c r="F50" s="118"/>
      <c r="G50" s="118"/>
      <c r="H50" s="118"/>
      <c r="I50" s="17" t="b">
        <f>ISBLANK(VLOOKUP(F25,BenzoSorbinesäure!A3:C19,3))</f>
        <v>1</v>
      </c>
    </row>
    <row r="51" spans="1:9" ht="28.2" customHeight="1" x14ac:dyDescent="0.45">
      <c r="A51" s="16" t="str">
        <f>IF(F25=H25,"bitte eingeben:",IF(I50,"","Art der Modifikation:"))</f>
        <v/>
      </c>
      <c r="B51" s="115"/>
      <c r="C51" s="115"/>
      <c r="D51" s="115"/>
      <c r="E51" s="115"/>
      <c r="F51" s="115"/>
      <c r="G51" s="115"/>
      <c r="H51" s="115"/>
      <c r="I51" s="17"/>
    </row>
    <row r="52" spans="1:9" ht="19.95" customHeight="1" x14ac:dyDescent="0.45">
      <c r="A52" s="18" t="s">
        <v>118</v>
      </c>
      <c r="B52" s="118"/>
      <c r="C52" s="118"/>
      <c r="D52" s="118"/>
      <c r="E52" s="118"/>
      <c r="F52" s="118"/>
      <c r="G52" s="118"/>
      <c r="H52" s="118"/>
      <c r="I52" s="17" t="b">
        <f>ISBLANK(VLOOKUP(F26,Acesulfam_K!A1:C26,3))</f>
        <v>1</v>
      </c>
    </row>
    <row r="53" spans="1:9" ht="28.2" customHeight="1" x14ac:dyDescent="0.45">
      <c r="A53" s="16" t="str">
        <f>IF(F26=H26,"bitte eingeben:",IF(I52,"","Art der Modifikation:"))</f>
        <v/>
      </c>
      <c r="B53" s="115"/>
      <c r="C53" s="115"/>
      <c r="D53" s="115"/>
      <c r="E53" s="115"/>
      <c r="F53" s="115"/>
      <c r="G53" s="115"/>
      <c r="H53" s="115"/>
      <c r="I53" s="17"/>
    </row>
    <row r="54" spans="1:9" ht="19.95" customHeight="1" x14ac:dyDescent="0.45">
      <c r="A54" s="18" t="s">
        <v>132</v>
      </c>
      <c r="B54" s="113"/>
      <c r="C54" s="113"/>
      <c r="D54" s="113"/>
      <c r="E54" s="113"/>
      <c r="F54" s="113"/>
      <c r="G54" s="113"/>
      <c r="H54" s="113"/>
      <c r="I54" s="17" t="b">
        <f>ISBLANK(VLOOKUP(F27,Cyclamat!A3:C26,3))</f>
        <v>1</v>
      </c>
    </row>
    <row r="55" spans="1:9" ht="28.2" customHeight="1" x14ac:dyDescent="0.45">
      <c r="A55" s="16" t="str">
        <f>IF(F27=H27,"bitte eingeben:",IF(I54,"","Art der Modifikation:"))</f>
        <v/>
      </c>
      <c r="B55" s="115"/>
      <c r="C55" s="115"/>
      <c r="D55" s="115"/>
      <c r="E55" s="115"/>
      <c r="F55" s="115"/>
      <c r="G55" s="115"/>
      <c r="H55" s="115"/>
      <c r="I55" s="17"/>
    </row>
    <row r="56" spans="1:9" ht="22.1" customHeight="1" x14ac:dyDescent="0.45">
      <c r="A56" s="18" t="s">
        <v>131</v>
      </c>
      <c r="B56" s="113"/>
      <c r="C56" s="113"/>
      <c r="D56" s="113"/>
      <c r="E56" s="113"/>
      <c r="F56" s="113"/>
      <c r="G56" s="113"/>
      <c r="H56" s="113"/>
      <c r="I56" s="17" t="b">
        <f>ISBLANK(VLOOKUP(F28,Saccharin!A1:C27,3))</f>
        <v>1</v>
      </c>
    </row>
    <row r="57" spans="1:9" ht="30.35" customHeight="1" x14ac:dyDescent="0.45">
      <c r="A57" s="16" t="str">
        <f>IF(F28=H28,"bitte eingeben:",IF(I56,"","Art der Modifikation:"))</f>
        <v/>
      </c>
      <c r="B57" s="114"/>
      <c r="C57" s="114"/>
      <c r="D57" s="114"/>
      <c r="E57" s="114"/>
      <c r="F57" s="114"/>
      <c r="G57" s="114"/>
      <c r="H57" s="114"/>
      <c r="I57" s="17"/>
    </row>
    <row r="58" spans="1:9" ht="22.1" customHeight="1" x14ac:dyDescent="0.45">
      <c r="A58" s="18" t="s">
        <v>266</v>
      </c>
      <c r="B58" s="117"/>
      <c r="C58" s="117"/>
      <c r="D58" s="117"/>
      <c r="E58" s="117"/>
      <c r="F58" s="117"/>
      <c r="G58" s="117"/>
      <c r="H58" s="117"/>
      <c r="I58" s="17" t="b">
        <f>ISBLANK(VLOOKUP(F29,Sucralose!A3:C15,3))</f>
        <v>1</v>
      </c>
    </row>
    <row r="59" spans="1:9" ht="30.35" customHeight="1" x14ac:dyDescent="0.45">
      <c r="A59" s="16" t="str">
        <f>IF(F29=H29,"bitte eingeben:",IF(I58,"","Art der Modifikation:"))</f>
        <v/>
      </c>
      <c r="B59" s="114"/>
      <c r="C59" s="114"/>
      <c r="D59" s="114"/>
      <c r="E59" s="114"/>
      <c r="F59" s="114"/>
      <c r="G59" s="114"/>
      <c r="H59" s="114"/>
      <c r="I59" s="17"/>
    </row>
    <row r="60" spans="1:9" ht="15" customHeight="1" x14ac:dyDescent="0.45">
      <c r="I60" s="17"/>
    </row>
    <row r="61" spans="1:9" ht="28.1" customHeight="1" x14ac:dyDescent="0.5">
      <c r="A61" s="11" t="s">
        <v>157</v>
      </c>
    </row>
    <row r="62" spans="1:9" ht="15" customHeight="1" x14ac:dyDescent="0.55000000000000004">
      <c r="A62" s="7"/>
    </row>
    <row r="63" spans="1:9" ht="19.95" customHeight="1" x14ac:dyDescent="0.45">
      <c r="A63" s="18" t="s">
        <v>122</v>
      </c>
      <c r="B63" s="121"/>
      <c r="C63" s="121"/>
      <c r="D63" s="121"/>
      <c r="E63" s="121"/>
      <c r="F63" s="121"/>
      <c r="G63" s="121"/>
      <c r="H63" s="121"/>
      <c r="I63" s="17" t="b">
        <f>ISBLANK(VLOOKUP(F30,Aspartam!A3:C29,3))</f>
        <v>1</v>
      </c>
    </row>
    <row r="64" spans="1:9" ht="28.2" customHeight="1" x14ac:dyDescent="0.45">
      <c r="A64" s="16" t="str">
        <f>IF(F30=H30,"bitte eingeben:",IF(I63,"","Art der Modifikation:"))</f>
        <v/>
      </c>
      <c r="B64" s="116"/>
      <c r="C64" s="116"/>
      <c r="D64" s="116"/>
      <c r="E64" s="116"/>
      <c r="F64" s="116"/>
      <c r="G64" s="116"/>
      <c r="H64" s="116"/>
      <c r="I64" s="17"/>
    </row>
    <row r="65" spans="1:9" ht="19.95" customHeight="1" x14ac:dyDescent="0.45">
      <c r="A65" s="18" t="s">
        <v>223</v>
      </c>
      <c r="B65" s="113"/>
      <c r="C65" s="113"/>
      <c r="D65" s="113"/>
      <c r="E65" s="113"/>
      <c r="F65" s="113"/>
      <c r="G65" s="113"/>
      <c r="H65" s="113"/>
      <c r="I65" s="17" t="b">
        <f>ISBLANK(VLOOKUP(F31,Aspartam!A3:C29,3))</f>
        <v>1</v>
      </c>
    </row>
    <row r="66" spans="1:9" ht="28.2" customHeight="1" x14ac:dyDescent="0.45">
      <c r="A66" s="16" t="str">
        <f>IF(F31=H31,"bitte eingeben:",IF(I65,"","Art der Modifikation:"))</f>
        <v/>
      </c>
      <c r="B66" s="116"/>
      <c r="C66" s="116"/>
      <c r="D66" s="116"/>
      <c r="E66" s="116"/>
      <c r="F66" s="116"/>
      <c r="G66" s="116"/>
      <c r="H66" s="116"/>
      <c r="I66" s="17"/>
    </row>
    <row r="67" spans="1:9" ht="19.95" customHeight="1" x14ac:dyDescent="0.45">
      <c r="A67" s="18" t="s">
        <v>224</v>
      </c>
      <c r="B67" s="113"/>
      <c r="C67" s="113"/>
      <c r="D67" s="113"/>
      <c r="E67" s="113"/>
      <c r="F67" s="113"/>
      <c r="G67" s="113"/>
      <c r="H67" s="113"/>
      <c r="I67" s="17" t="b">
        <f>ISBLANK(VLOOKUP(F32,Aspartam!A3:C29,3))</f>
        <v>1</v>
      </c>
    </row>
    <row r="68" spans="1:9" ht="28.2" customHeight="1" x14ac:dyDescent="0.45">
      <c r="A68" s="16" t="str">
        <f>IF(F32=H32,"bitte eingeben:",IF(I67,"","Art der Modifikation:"))</f>
        <v/>
      </c>
      <c r="B68" s="116"/>
      <c r="C68" s="116"/>
      <c r="D68" s="116"/>
      <c r="E68" s="116"/>
      <c r="F68" s="116"/>
      <c r="G68" s="116"/>
      <c r="H68" s="116"/>
      <c r="I68" s="17"/>
    </row>
    <row r="69" spans="1:9" ht="19.95" customHeight="1" x14ac:dyDescent="0.45">
      <c r="A69" s="18" t="s">
        <v>225</v>
      </c>
      <c r="B69" s="113"/>
      <c r="C69" s="113"/>
      <c r="D69" s="113"/>
      <c r="E69" s="113"/>
      <c r="F69" s="113"/>
      <c r="G69" s="113"/>
      <c r="H69" s="113"/>
      <c r="I69" s="17" t="b">
        <f>ISBLANK(VLOOKUP(F33,Aspartam!A3:C29,3))</f>
        <v>1</v>
      </c>
    </row>
    <row r="70" spans="1:9" ht="28.2" customHeight="1" x14ac:dyDescent="0.45">
      <c r="A70" s="16" t="str">
        <f>IF(F33=H33,"bitte eingeben:",IF(I69,"","Art der Modifikation:"))</f>
        <v/>
      </c>
      <c r="B70" s="116"/>
      <c r="C70" s="116"/>
      <c r="D70" s="116"/>
      <c r="E70" s="116"/>
      <c r="F70" s="116"/>
      <c r="G70" s="116"/>
      <c r="H70" s="116"/>
      <c r="I70" s="17"/>
    </row>
    <row r="71" spans="1:9" ht="21.95" customHeight="1" x14ac:dyDescent="0.45">
      <c r="A71" s="18" t="s">
        <v>46</v>
      </c>
      <c r="B71" s="113"/>
      <c r="C71" s="113"/>
      <c r="D71" s="113"/>
      <c r="E71" s="113"/>
      <c r="F71" s="113"/>
      <c r="G71" s="113"/>
      <c r="H71" s="113"/>
      <c r="I71" s="17" t="b">
        <f>ISBLANK(VLOOKUP(F34,Farbqual!A3:C24,3))</f>
        <v>1</v>
      </c>
    </row>
    <row r="72" spans="1:9" ht="30.35" customHeight="1" x14ac:dyDescent="0.45">
      <c r="A72" s="16" t="str">
        <f>IF(F34=H34,"bitte eingeben:",IF(I71,"","Art der Modifikation:"))</f>
        <v/>
      </c>
      <c r="B72" s="114"/>
      <c r="C72" s="114"/>
      <c r="D72" s="114"/>
      <c r="E72" s="114"/>
      <c r="F72" s="114"/>
      <c r="G72" s="114"/>
      <c r="H72" s="114"/>
      <c r="I72" s="17"/>
    </row>
    <row r="73" spans="1:9" ht="21.95" customHeight="1" x14ac:dyDescent="0.45">
      <c r="A73" s="18" t="s">
        <v>47</v>
      </c>
      <c r="B73" s="113"/>
      <c r="C73" s="113"/>
      <c r="D73" s="113"/>
      <c r="E73" s="113"/>
      <c r="F73" s="113"/>
      <c r="G73" s="113"/>
      <c r="H73" s="113"/>
      <c r="I73" s="17" t="b">
        <f>ISBLANK(VLOOKUP(F38,Farbquan!A3:C21,3))</f>
        <v>1</v>
      </c>
    </row>
    <row r="74" spans="1:9" ht="30.35" customHeight="1" x14ac:dyDescent="0.45">
      <c r="A74" s="16" t="str">
        <f>IF(F38=H38,"bitte eingeben:",IF(I73,"","Art der Modifikation:"))</f>
        <v/>
      </c>
      <c r="B74" s="114"/>
      <c r="C74" s="114"/>
      <c r="D74" s="114"/>
      <c r="E74" s="114"/>
      <c r="F74" s="114"/>
      <c r="G74" s="114"/>
      <c r="H74" s="114"/>
    </row>
  </sheetData>
  <sheetProtection algorithmName="SHA-512" hashValue="UEUDJqM4EM73/LnVMWXwP4+kyYUYORuLi100HazkxBXFcP6kWtS5IMC1X2eg4qpSAV8zVFsN1qoiF4xtYoha/g==" saltValue="dlRkh+20EJRe7PcymyJ//g==" spinCount="100000" sheet="1" objects="1" scenarios="1"/>
  <mergeCells count="49">
    <mergeCell ref="B45:H45"/>
    <mergeCell ref="E3:F3"/>
    <mergeCell ref="A7:G7"/>
    <mergeCell ref="A9:G9"/>
    <mergeCell ref="A8:G8"/>
    <mergeCell ref="D34:E34"/>
    <mergeCell ref="B46:H46"/>
    <mergeCell ref="B47:H47"/>
    <mergeCell ref="B48:H48"/>
    <mergeCell ref="A10:G10"/>
    <mergeCell ref="A11:G11"/>
    <mergeCell ref="A13:G13"/>
    <mergeCell ref="A14:G14"/>
    <mergeCell ref="A15:G15"/>
    <mergeCell ref="A12:G12"/>
    <mergeCell ref="A19:G19"/>
    <mergeCell ref="B34:C34"/>
    <mergeCell ref="A16:G16"/>
    <mergeCell ref="A18:G18"/>
    <mergeCell ref="B37:C37"/>
    <mergeCell ref="D37:E37"/>
    <mergeCell ref="B44:H44"/>
    <mergeCell ref="B49:H49"/>
    <mergeCell ref="B69:H69"/>
    <mergeCell ref="B50:H50"/>
    <mergeCell ref="B52:H52"/>
    <mergeCell ref="B35:C35"/>
    <mergeCell ref="B36:C36"/>
    <mergeCell ref="D35:E35"/>
    <mergeCell ref="D36:E36"/>
    <mergeCell ref="B63:H63"/>
    <mergeCell ref="B66:H66"/>
    <mergeCell ref="B51:H51"/>
    <mergeCell ref="B67:H67"/>
    <mergeCell ref="B68:H68"/>
    <mergeCell ref="B65:H65"/>
    <mergeCell ref="B57:H57"/>
    <mergeCell ref="B64:H64"/>
    <mergeCell ref="B73:H73"/>
    <mergeCell ref="B74:H74"/>
    <mergeCell ref="B53:H53"/>
    <mergeCell ref="B56:H56"/>
    <mergeCell ref="B54:H54"/>
    <mergeCell ref="B55:H55"/>
    <mergeCell ref="B72:H72"/>
    <mergeCell ref="B71:H71"/>
    <mergeCell ref="B70:H70"/>
    <mergeCell ref="B58:H58"/>
    <mergeCell ref="B59:H59"/>
  </mergeCells>
  <phoneticPr fontId="0" type="noConversion"/>
  <conditionalFormatting sqref="B45:H45">
    <cfRule type="expression" dxfId="33" priority="2" stopIfTrue="1">
      <formula>OR($F$22-$H$22=0,NOT($I$44))</formula>
    </cfRule>
  </conditionalFormatting>
  <conditionalFormatting sqref="B47:H47">
    <cfRule type="expression" dxfId="32" priority="40" stopIfTrue="1">
      <formula>OR($F$23-$H$23=0,NOT($I$46))</formula>
    </cfRule>
  </conditionalFormatting>
  <conditionalFormatting sqref="B49:H49">
    <cfRule type="expression" dxfId="31" priority="24" stopIfTrue="1">
      <formula>OR($F$24-$H$24=0,NOT($I$48))</formula>
    </cfRule>
  </conditionalFormatting>
  <conditionalFormatting sqref="B51:H51">
    <cfRule type="expression" dxfId="30" priority="25" stopIfTrue="1">
      <formula>OR($F$25-$H$25=0,NOT($I$50))</formula>
    </cfRule>
  </conditionalFormatting>
  <conditionalFormatting sqref="B53:H53">
    <cfRule type="expression" dxfId="29" priority="39" stopIfTrue="1">
      <formula>OR($F$26-$H$26=0,NOT($I$52))</formula>
    </cfRule>
  </conditionalFormatting>
  <conditionalFormatting sqref="B54:H54 B65:H65 B67:H67 B69:H69">
    <cfRule type="expression" dxfId="28" priority="14" stopIfTrue="1">
      <formula>$I$23-10=0</formula>
    </cfRule>
  </conditionalFormatting>
  <conditionalFormatting sqref="B55:H55">
    <cfRule type="expression" dxfId="27" priority="26" stopIfTrue="1">
      <formula>OR($F$27-$H$27=0,NOT($I$54))</formula>
    </cfRule>
  </conditionalFormatting>
  <conditionalFormatting sqref="B56:H56">
    <cfRule type="expression" dxfId="26" priority="12" stopIfTrue="1">
      <formula>$G$23-5=0</formula>
    </cfRule>
  </conditionalFormatting>
  <conditionalFormatting sqref="B59:H62">
    <cfRule type="expression" dxfId="25" priority="38" stopIfTrue="1">
      <formula>OR($F$29-$H$29=0,NOT($I$58))</formula>
    </cfRule>
  </conditionalFormatting>
  <conditionalFormatting sqref="B63:H63">
    <cfRule type="expression" dxfId="24" priority="13" stopIfTrue="1">
      <formula>$I$23-3=0</formula>
    </cfRule>
  </conditionalFormatting>
  <conditionalFormatting sqref="B64:H64">
    <cfRule type="expression" dxfId="23" priority="37" stopIfTrue="1">
      <formula>OR($F$30-$H$30=0,NOT($I$63))</formula>
    </cfRule>
  </conditionalFormatting>
  <conditionalFormatting sqref="B66:H66">
    <cfRule type="expression" dxfId="22" priority="36" stopIfTrue="1">
      <formula>OR($F$31-$H$31=0,NOT($I$65))</formula>
    </cfRule>
  </conditionalFormatting>
  <conditionalFormatting sqref="B68:H68">
    <cfRule type="expression" dxfId="21" priority="35" stopIfTrue="1">
      <formula>OR($F$32-$H$32=0,NOT($I$67))</formula>
    </cfRule>
  </conditionalFormatting>
  <conditionalFormatting sqref="B70:H70">
    <cfRule type="expression" dxfId="20" priority="33" stopIfTrue="1">
      <formula>OR($F$33-$H$33=0,NOT($I$69))</formula>
    </cfRule>
  </conditionalFormatting>
  <conditionalFormatting sqref="B71:H71 B73:H73">
    <cfRule type="expression" dxfId="19" priority="15" stopIfTrue="1">
      <formula>$J$23-14=0</formula>
    </cfRule>
  </conditionalFormatting>
  <conditionalFormatting sqref="B72:H72">
    <cfRule type="expression" dxfId="18" priority="32" stopIfTrue="1">
      <formula>OR($F$34-$H$34=0,NOT($I$71))</formula>
    </cfRule>
  </conditionalFormatting>
  <conditionalFormatting sqref="B74:H74">
    <cfRule type="expression" dxfId="17" priority="31" stopIfTrue="1">
      <formula>OR($F$38-$H$38=0,NOT($I$73))</formula>
    </cfRule>
  </conditionalFormatting>
  <conditionalFormatting sqref="F22:F23">
    <cfRule type="expression" dxfId="16" priority="3" stopIfTrue="1">
      <formula>$F$23-$H$23=1</formula>
    </cfRule>
  </conditionalFormatting>
  <conditionalFormatting sqref="F24">
    <cfRule type="expression" dxfId="15" priority="17" stopIfTrue="1">
      <formula>$F$24-$H$24=1</formula>
    </cfRule>
  </conditionalFormatting>
  <conditionalFormatting sqref="F25">
    <cfRule type="expression" dxfId="14" priority="18" stopIfTrue="1">
      <formula>$F$25-$H$25=1</formula>
    </cfRule>
  </conditionalFormatting>
  <conditionalFormatting sqref="F26">
    <cfRule type="expression" dxfId="13" priority="19" stopIfTrue="1">
      <formula>$F$26-$H$26=1</formula>
    </cfRule>
  </conditionalFormatting>
  <conditionalFormatting sqref="F27">
    <cfRule type="expression" dxfId="12" priority="20" stopIfTrue="1">
      <formula>$F$27-$H$27=1</formula>
    </cfRule>
  </conditionalFormatting>
  <conditionalFormatting sqref="F28">
    <cfRule type="expression" dxfId="11" priority="8" stopIfTrue="1">
      <formula>$F$28-$H$28=1</formula>
    </cfRule>
  </conditionalFormatting>
  <conditionalFormatting sqref="F29">
    <cfRule type="expression" dxfId="10" priority="21" stopIfTrue="1">
      <formula>$F$29-$H$29=1</formula>
    </cfRule>
  </conditionalFormatting>
  <conditionalFormatting sqref="F30">
    <cfRule type="expression" dxfId="9" priority="27" stopIfTrue="1">
      <formula>$F$30-$H$30=1</formula>
    </cfRule>
  </conditionalFormatting>
  <conditionalFormatting sqref="F31">
    <cfRule type="expression" dxfId="8" priority="28" stopIfTrue="1">
      <formula>$F$31-$H$31=1</formula>
    </cfRule>
  </conditionalFormatting>
  <conditionalFormatting sqref="F32">
    <cfRule type="expression" dxfId="7" priority="29" stopIfTrue="1">
      <formula>$F$32-$H$32=1</formula>
    </cfRule>
  </conditionalFormatting>
  <conditionalFormatting sqref="F33">
    <cfRule type="expression" dxfId="6" priority="22" stopIfTrue="1">
      <formula>$F$33-$H$33=1</formula>
    </cfRule>
  </conditionalFormatting>
  <conditionalFormatting sqref="F34:F37">
    <cfRule type="expression" dxfId="5" priority="5" stopIfTrue="1">
      <formula>$F$34-$H$34=1</formula>
    </cfRule>
  </conditionalFormatting>
  <conditionalFormatting sqref="F38:F41">
    <cfRule type="expression" dxfId="4" priority="4" stopIfTrue="1">
      <formula>$F$38-$H$38=1</formula>
    </cfRule>
  </conditionalFormatting>
  <conditionalFormatting sqref="H22:H26">
    <cfRule type="cellIs" dxfId="3" priority="1" stopIfTrue="1" operator="equal">
      <formula>6</formula>
    </cfRule>
  </conditionalFormatting>
  <conditionalFormatting sqref="H32:H33">
    <cfRule type="cellIs" dxfId="2" priority="9" stopIfTrue="1" operator="equal">
      <formula>6</formula>
    </cfRule>
  </conditionalFormatting>
  <conditionalFormatting sqref="I23:I40">
    <cfRule type="cellIs" dxfId="1" priority="6" stopIfTrue="1" operator="equal">
      <formula>11</formula>
    </cfRule>
  </conditionalFormatting>
  <conditionalFormatting sqref="J34">
    <cfRule type="cellIs" dxfId="0" priority="10" stopIfTrue="1" operator="equal">
      <formula>15</formula>
    </cfRule>
  </conditionalFormatting>
  <pageMargins left="0.78740157480314965" right="0.59055118110236227" top="0.78740157480314965" bottom="0.78740157480314965" header="0.39370078740157483" footer="0.39370078740157483"/>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41" max="16383" man="1"/>
    <brk id="5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16933</xdr:colOff>
                    <xdr:row>45</xdr:row>
                    <xdr:rowOff>21167</xdr:rowOff>
                  </from>
                  <to>
                    <xdr:col>7</xdr:col>
                    <xdr:colOff>283633</xdr:colOff>
                    <xdr:row>45</xdr:row>
                    <xdr:rowOff>245533</xdr:rowOff>
                  </to>
                </anchor>
              </controlPr>
            </control>
          </mc:Choice>
        </mc:AlternateContent>
        <mc:AlternateContent xmlns:mc="http://schemas.openxmlformats.org/markup-compatibility/2006">
          <mc:Choice Requires="x14">
            <control shapeId="2099" r:id="rId5" name="Drop Down 51">
              <controlPr locked="0" defaultSize="0" autoLine="0" autoPict="0">
                <anchor moveWithCells="1">
                  <from>
                    <xdr:col>1</xdr:col>
                    <xdr:colOff>0</xdr:colOff>
                    <xdr:row>51</xdr:row>
                    <xdr:rowOff>16933</xdr:rowOff>
                  </from>
                  <to>
                    <xdr:col>7</xdr:col>
                    <xdr:colOff>266700</xdr:colOff>
                    <xdr:row>51</xdr:row>
                    <xdr:rowOff>237067</xdr:rowOff>
                  </to>
                </anchor>
              </controlPr>
            </control>
          </mc:Choice>
        </mc:AlternateContent>
        <mc:AlternateContent xmlns:mc="http://schemas.openxmlformats.org/markup-compatibility/2006">
          <mc:Choice Requires="x14">
            <control shapeId="2100" r:id="rId6" name="Drop Down 52">
              <controlPr locked="0" defaultSize="0" autoLine="0" autoPict="0">
                <anchor moveWithCells="1">
                  <from>
                    <xdr:col>1</xdr:col>
                    <xdr:colOff>16933</xdr:colOff>
                    <xdr:row>62</xdr:row>
                    <xdr:rowOff>21167</xdr:rowOff>
                  </from>
                  <to>
                    <xdr:col>7</xdr:col>
                    <xdr:colOff>283633</xdr:colOff>
                    <xdr:row>62</xdr:row>
                    <xdr:rowOff>245533</xdr:rowOff>
                  </to>
                </anchor>
              </controlPr>
            </control>
          </mc:Choice>
        </mc:AlternateContent>
        <mc:AlternateContent xmlns:mc="http://schemas.openxmlformats.org/markup-compatibility/2006">
          <mc:Choice Requires="x14">
            <control shapeId="2115" r:id="rId7" name="Drop Down 67">
              <controlPr locked="0" defaultSize="0" autoLine="0" autoPict="0">
                <anchor moveWithCells="1">
                  <from>
                    <xdr:col>6</xdr:col>
                    <xdr:colOff>122767</xdr:colOff>
                    <xdr:row>16</xdr:row>
                    <xdr:rowOff>59267</xdr:rowOff>
                  </from>
                  <to>
                    <xdr:col>6</xdr:col>
                    <xdr:colOff>990600</xdr:colOff>
                    <xdr:row>16</xdr:row>
                    <xdr:rowOff>334433</xdr:rowOff>
                  </to>
                </anchor>
              </controlPr>
            </control>
          </mc:Choice>
        </mc:AlternateContent>
        <mc:AlternateContent xmlns:mc="http://schemas.openxmlformats.org/markup-compatibility/2006">
          <mc:Choice Requires="x14">
            <control shapeId="2117" r:id="rId8" name="Drop Down 69">
              <controlPr locked="0" defaultSize="0" autoLine="0" autoPict="0">
                <anchor moveWithCells="1">
                  <from>
                    <xdr:col>1</xdr:col>
                    <xdr:colOff>16933</xdr:colOff>
                    <xdr:row>66</xdr:row>
                    <xdr:rowOff>21167</xdr:rowOff>
                  </from>
                  <to>
                    <xdr:col>7</xdr:col>
                    <xdr:colOff>283633</xdr:colOff>
                    <xdr:row>66</xdr:row>
                    <xdr:rowOff>245533</xdr:rowOff>
                  </to>
                </anchor>
              </controlPr>
            </control>
          </mc:Choice>
        </mc:AlternateContent>
        <mc:AlternateContent xmlns:mc="http://schemas.openxmlformats.org/markup-compatibility/2006">
          <mc:Choice Requires="x14">
            <control shapeId="2118" r:id="rId9" name="Drop Down 70">
              <controlPr locked="0" defaultSize="0" autoLine="0" autoPict="0">
                <anchor moveWithCells="1">
                  <from>
                    <xdr:col>1</xdr:col>
                    <xdr:colOff>16933</xdr:colOff>
                    <xdr:row>68</xdr:row>
                    <xdr:rowOff>8467</xdr:rowOff>
                  </from>
                  <to>
                    <xdr:col>7</xdr:col>
                    <xdr:colOff>283633</xdr:colOff>
                    <xdr:row>68</xdr:row>
                    <xdr:rowOff>211667</xdr:rowOff>
                  </to>
                </anchor>
              </controlPr>
            </control>
          </mc:Choice>
        </mc:AlternateContent>
        <mc:AlternateContent xmlns:mc="http://schemas.openxmlformats.org/markup-compatibility/2006">
          <mc:Choice Requires="x14">
            <control shapeId="2119" r:id="rId10" name="Drop Down 71">
              <controlPr locked="0" defaultSize="0" autoLine="0" autoPict="0">
                <anchor moveWithCells="1">
                  <from>
                    <xdr:col>0</xdr:col>
                    <xdr:colOff>2561167</xdr:colOff>
                    <xdr:row>53</xdr:row>
                    <xdr:rowOff>4233</xdr:rowOff>
                  </from>
                  <to>
                    <xdr:col>7</xdr:col>
                    <xdr:colOff>254000</xdr:colOff>
                    <xdr:row>53</xdr:row>
                    <xdr:rowOff>224367</xdr:rowOff>
                  </to>
                </anchor>
              </controlPr>
            </control>
          </mc:Choice>
        </mc:AlternateContent>
        <mc:AlternateContent xmlns:mc="http://schemas.openxmlformats.org/markup-compatibility/2006">
          <mc:Choice Requires="x14">
            <control shapeId="2127" r:id="rId11" name="Drop Down 79">
              <controlPr locked="0" defaultSize="0" autoLine="0" autoPict="0">
                <anchor moveWithCells="1">
                  <from>
                    <xdr:col>1</xdr:col>
                    <xdr:colOff>16933</xdr:colOff>
                    <xdr:row>47</xdr:row>
                    <xdr:rowOff>21167</xdr:rowOff>
                  </from>
                  <to>
                    <xdr:col>7</xdr:col>
                    <xdr:colOff>283633</xdr:colOff>
                    <xdr:row>47</xdr:row>
                    <xdr:rowOff>245533</xdr:rowOff>
                  </to>
                </anchor>
              </controlPr>
            </control>
          </mc:Choice>
        </mc:AlternateContent>
        <mc:AlternateContent xmlns:mc="http://schemas.openxmlformats.org/markup-compatibility/2006">
          <mc:Choice Requires="x14">
            <control shapeId="2128" r:id="rId12" name="Drop Down 80">
              <controlPr locked="0" defaultSize="0" autoLine="0" autoPict="0">
                <anchor moveWithCells="1">
                  <from>
                    <xdr:col>1</xdr:col>
                    <xdr:colOff>16933</xdr:colOff>
                    <xdr:row>49</xdr:row>
                    <xdr:rowOff>21167</xdr:rowOff>
                  </from>
                  <to>
                    <xdr:col>7</xdr:col>
                    <xdr:colOff>283633</xdr:colOff>
                    <xdr:row>49</xdr:row>
                    <xdr:rowOff>245533</xdr:rowOff>
                  </to>
                </anchor>
              </controlPr>
            </control>
          </mc:Choice>
        </mc:AlternateContent>
        <mc:AlternateContent xmlns:mc="http://schemas.openxmlformats.org/markup-compatibility/2006">
          <mc:Choice Requires="x14">
            <control shapeId="2129" r:id="rId13" name="Drop Down 81">
              <controlPr locked="0" defaultSize="0" autoLine="0" autoPict="0">
                <anchor moveWithCells="1">
                  <from>
                    <xdr:col>1</xdr:col>
                    <xdr:colOff>16933</xdr:colOff>
                    <xdr:row>64</xdr:row>
                    <xdr:rowOff>21167</xdr:rowOff>
                  </from>
                  <to>
                    <xdr:col>7</xdr:col>
                    <xdr:colOff>283633</xdr:colOff>
                    <xdr:row>64</xdr:row>
                    <xdr:rowOff>245533</xdr:rowOff>
                  </to>
                </anchor>
              </controlPr>
            </control>
          </mc:Choice>
        </mc:AlternateContent>
        <mc:AlternateContent xmlns:mc="http://schemas.openxmlformats.org/markup-compatibility/2006">
          <mc:Choice Requires="x14">
            <control shapeId="2130" r:id="rId14" name="Drop Down 82">
              <controlPr locked="0" defaultSize="0" autoLine="0" autoPict="0">
                <anchor moveWithCells="1">
                  <from>
                    <xdr:col>0</xdr:col>
                    <xdr:colOff>2556933</xdr:colOff>
                    <xdr:row>55</xdr:row>
                    <xdr:rowOff>16933</xdr:rowOff>
                  </from>
                  <to>
                    <xdr:col>7</xdr:col>
                    <xdr:colOff>249767</xdr:colOff>
                    <xdr:row>55</xdr:row>
                    <xdr:rowOff>237067</xdr:rowOff>
                  </to>
                </anchor>
              </controlPr>
            </control>
          </mc:Choice>
        </mc:AlternateContent>
        <mc:AlternateContent xmlns:mc="http://schemas.openxmlformats.org/markup-compatibility/2006">
          <mc:Choice Requires="x14">
            <control shapeId="2132" r:id="rId15" name="Drop Down 84">
              <controlPr locked="0" defaultSize="0" autoLine="0" autoPict="0">
                <anchor moveWithCells="1">
                  <from>
                    <xdr:col>0</xdr:col>
                    <xdr:colOff>2552700</xdr:colOff>
                    <xdr:row>57</xdr:row>
                    <xdr:rowOff>25400</xdr:rowOff>
                  </from>
                  <to>
                    <xdr:col>7</xdr:col>
                    <xdr:colOff>245533</xdr:colOff>
                    <xdr:row>57</xdr:row>
                    <xdr:rowOff>245533</xdr:rowOff>
                  </to>
                </anchor>
              </controlPr>
            </control>
          </mc:Choice>
        </mc:AlternateContent>
        <mc:AlternateContent xmlns:mc="http://schemas.openxmlformats.org/markup-compatibility/2006">
          <mc:Choice Requires="x14">
            <control shapeId="2133" r:id="rId16" name="Drop Down 85">
              <controlPr locked="0" defaultSize="0" autoLine="0" autoPict="0">
                <anchor moveWithCells="1">
                  <from>
                    <xdr:col>1</xdr:col>
                    <xdr:colOff>16933</xdr:colOff>
                    <xdr:row>70</xdr:row>
                    <xdr:rowOff>8467</xdr:rowOff>
                  </from>
                  <to>
                    <xdr:col>7</xdr:col>
                    <xdr:colOff>283633</xdr:colOff>
                    <xdr:row>70</xdr:row>
                    <xdr:rowOff>211667</xdr:rowOff>
                  </to>
                </anchor>
              </controlPr>
            </control>
          </mc:Choice>
        </mc:AlternateContent>
        <mc:AlternateContent xmlns:mc="http://schemas.openxmlformats.org/markup-compatibility/2006">
          <mc:Choice Requires="x14">
            <control shapeId="2134" r:id="rId17" name="Drop Down 86">
              <controlPr locked="0" defaultSize="0" autoLine="0" autoPict="0">
                <anchor moveWithCells="1">
                  <from>
                    <xdr:col>3</xdr:col>
                    <xdr:colOff>59267</xdr:colOff>
                    <xdr:row>33</xdr:row>
                    <xdr:rowOff>4233</xdr:rowOff>
                  </from>
                  <to>
                    <xdr:col>4</xdr:col>
                    <xdr:colOff>994833</xdr:colOff>
                    <xdr:row>33</xdr:row>
                    <xdr:rowOff>254000</xdr:rowOff>
                  </to>
                </anchor>
              </controlPr>
            </control>
          </mc:Choice>
        </mc:AlternateContent>
        <mc:AlternateContent xmlns:mc="http://schemas.openxmlformats.org/markup-compatibility/2006">
          <mc:Choice Requires="x14">
            <control shapeId="2138" r:id="rId18" name="Drop Down 90">
              <controlPr locked="0" defaultSize="0" autoLine="0" autoPict="0">
                <anchor moveWithCells="1">
                  <from>
                    <xdr:col>3</xdr:col>
                    <xdr:colOff>55033</xdr:colOff>
                    <xdr:row>34</xdr:row>
                    <xdr:rowOff>16933</xdr:rowOff>
                  </from>
                  <to>
                    <xdr:col>4</xdr:col>
                    <xdr:colOff>990600</xdr:colOff>
                    <xdr:row>35</xdr:row>
                    <xdr:rowOff>0</xdr:rowOff>
                  </to>
                </anchor>
              </controlPr>
            </control>
          </mc:Choice>
        </mc:AlternateContent>
        <mc:AlternateContent xmlns:mc="http://schemas.openxmlformats.org/markup-compatibility/2006">
          <mc:Choice Requires="x14">
            <control shapeId="2139" r:id="rId19" name="Drop Down 91">
              <controlPr locked="0" defaultSize="0" autoLine="0" autoPict="0">
                <anchor moveWithCells="1">
                  <from>
                    <xdr:col>3</xdr:col>
                    <xdr:colOff>55033</xdr:colOff>
                    <xdr:row>35</xdr:row>
                    <xdr:rowOff>16933</xdr:rowOff>
                  </from>
                  <to>
                    <xdr:col>4</xdr:col>
                    <xdr:colOff>990600</xdr:colOff>
                    <xdr:row>36</xdr:row>
                    <xdr:rowOff>0</xdr:rowOff>
                  </to>
                </anchor>
              </controlPr>
            </control>
          </mc:Choice>
        </mc:AlternateContent>
        <mc:AlternateContent xmlns:mc="http://schemas.openxmlformats.org/markup-compatibility/2006">
          <mc:Choice Requires="x14">
            <control shapeId="2140" r:id="rId20" name="Drop Down 92">
              <controlPr locked="0" defaultSize="0" autoLine="0" autoPict="0">
                <anchor moveWithCells="1">
                  <from>
                    <xdr:col>3</xdr:col>
                    <xdr:colOff>55033</xdr:colOff>
                    <xdr:row>36</xdr:row>
                    <xdr:rowOff>16933</xdr:rowOff>
                  </from>
                  <to>
                    <xdr:col>4</xdr:col>
                    <xdr:colOff>990600</xdr:colOff>
                    <xdr:row>37</xdr:row>
                    <xdr:rowOff>0</xdr:rowOff>
                  </to>
                </anchor>
              </controlPr>
            </control>
          </mc:Choice>
        </mc:AlternateContent>
        <mc:AlternateContent xmlns:mc="http://schemas.openxmlformats.org/markup-compatibility/2006">
          <mc:Choice Requires="x14">
            <control shapeId="2141" r:id="rId21" name="Drop Down 93">
              <controlPr locked="0" defaultSize="0" autoLine="0" autoPict="0">
                <anchor moveWithCells="1">
                  <from>
                    <xdr:col>0</xdr:col>
                    <xdr:colOff>55033</xdr:colOff>
                    <xdr:row>37</xdr:row>
                    <xdr:rowOff>16933</xdr:rowOff>
                  </from>
                  <to>
                    <xdr:col>0</xdr:col>
                    <xdr:colOff>2429933</xdr:colOff>
                    <xdr:row>38</xdr:row>
                    <xdr:rowOff>0</xdr:rowOff>
                  </to>
                </anchor>
              </controlPr>
            </control>
          </mc:Choice>
        </mc:AlternateContent>
        <mc:AlternateContent xmlns:mc="http://schemas.openxmlformats.org/markup-compatibility/2006">
          <mc:Choice Requires="x14">
            <control shapeId="2142" r:id="rId22" name="Drop Down 94">
              <controlPr locked="0" defaultSize="0" autoLine="0" autoPict="0">
                <anchor moveWithCells="1">
                  <from>
                    <xdr:col>0</xdr:col>
                    <xdr:colOff>55033</xdr:colOff>
                    <xdr:row>38</xdr:row>
                    <xdr:rowOff>16933</xdr:rowOff>
                  </from>
                  <to>
                    <xdr:col>0</xdr:col>
                    <xdr:colOff>2429933</xdr:colOff>
                    <xdr:row>39</xdr:row>
                    <xdr:rowOff>0</xdr:rowOff>
                  </to>
                </anchor>
              </controlPr>
            </control>
          </mc:Choice>
        </mc:AlternateContent>
        <mc:AlternateContent xmlns:mc="http://schemas.openxmlformats.org/markup-compatibility/2006">
          <mc:Choice Requires="x14">
            <control shapeId="2143" r:id="rId23" name="Drop Down 95">
              <controlPr locked="0" defaultSize="0" autoLine="0" autoPict="0">
                <anchor moveWithCells="1">
                  <from>
                    <xdr:col>0</xdr:col>
                    <xdr:colOff>55033</xdr:colOff>
                    <xdr:row>39</xdr:row>
                    <xdr:rowOff>16933</xdr:rowOff>
                  </from>
                  <to>
                    <xdr:col>0</xdr:col>
                    <xdr:colOff>2429933</xdr:colOff>
                    <xdr:row>40</xdr:row>
                    <xdr:rowOff>0</xdr:rowOff>
                  </to>
                </anchor>
              </controlPr>
            </control>
          </mc:Choice>
        </mc:AlternateContent>
        <mc:AlternateContent xmlns:mc="http://schemas.openxmlformats.org/markup-compatibility/2006">
          <mc:Choice Requires="x14">
            <control shapeId="2144" r:id="rId24" name="Drop Down 96">
              <controlPr locked="0" defaultSize="0" autoLine="0" autoPict="0">
                <anchor moveWithCells="1">
                  <from>
                    <xdr:col>0</xdr:col>
                    <xdr:colOff>55033</xdr:colOff>
                    <xdr:row>40</xdr:row>
                    <xdr:rowOff>16933</xdr:rowOff>
                  </from>
                  <to>
                    <xdr:col>0</xdr:col>
                    <xdr:colOff>2429933</xdr:colOff>
                    <xdr:row>41</xdr:row>
                    <xdr:rowOff>0</xdr:rowOff>
                  </to>
                </anchor>
              </controlPr>
            </control>
          </mc:Choice>
        </mc:AlternateContent>
        <mc:AlternateContent xmlns:mc="http://schemas.openxmlformats.org/markup-compatibility/2006">
          <mc:Choice Requires="x14">
            <control shapeId="2145" r:id="rId25" name="Drop Down 97">
              <controlPr locked="0" defaultSize="0" autoLine="0" autoPict="0">
                <anchor moveWithCells="1">
                  <from>
                    <xdr:col>1</xdr:col>
                    <xdr:colOff>16933</xdr:colOff>
                    <xdr:row>72</xdr:row>
                    <xdr:rowOff>8467</xdr:rowOff>
                  </from>
                  <to>
                    <xdr:col>7</xdr:col>
                    <xdr:colOff>283633</xdr:colOff>
                    <xdr:row>72</xdr:row>
                    <xdr:rowOff>211667</xdr:rowOff>
                  </to>
                </anchor>
              </controlPr>
            </control>
          </mc:Choice>
        </mc:AlternateContent>
        <mc:AlternateContent xmlns:mc="http://schemas.openxmlformats.org/markup-compatibility/2006">
          <mc:Choice Requires="x14">
            <control shapeId="2146" r:id="rId26" name="Drop Down 98">
              <controlPr locked="0" defaultSize="0" autoLine="0" autoPict="0">
                <anchor moveWithCells="1">
                  <from>
                    <xdr:col>1</xdr:col>
                    <xdr:colOff>16933</xdr:colOff>
                    <xdr:row>43</xdr:row>
                    <xdr:rowOff>21167</xdr:rowOff>
                  </from>
                  <to>
                    <xdr:col>7</xdr:col>
                    <xdr:colOff>283633</xdr:colOff>
                    <xdr:row>43</xdr:row>
                    <xdr:rowOff>245533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3515625" defaultRowHeight="15.35" x14ac:dyDescent="0.5"/>
  <cols>
    <col min="1" max="7" width="12.76171875" style="1" customWidth="1"/>
    <col min="8" max="16384" width="11.3515625" style="1"/>
  </cols>
  <sheetData>
    <row r="1" spans="1:8" x14ac:dyDescent="0.5">
      <c r="A1" s="1" t="s">
        <v>20</v>
      </c>
      <c r="H1" s="86">
        <f>COUNTA(A2:G38)</f>
        <v>0</v>
      </c>
    </row>
    <row r="2" spans="1:8" x14ac:dyDescent="0.5">
      <c r="A2" s="129"/>
      <c r="B2" s="129"/>
      <c r="C2" s="129"/>
      <c r="D2" s="129"/>
      <c r="E2" s="129"/>
      <c r="F2" s="129"/>
      <c r="G2" s="129"/>
    </row>
    <row r="3" spans="1:8" x14ac:dyDescent="0.5">
      <c r="A3" s="129"/>
      <c r="B3" s="129"/>
      <c r="C3" s="129"/>
      <c r="D3" s="129"/>
      <c r="E3" s="129"/>
      <c r="F3" s="129"/>
      <c r="G3" s="129"/>
    </row>
    <row r="4" spans="1:8" x14ac:dyDescent="0.5">
      <c r="A4" s="129"/>
      <c r="B4" s="129"/>
      <c r="C4" s="129"/>
      <c r="D4" s="129"/>
      <c r="E4" s="129"/>
      <c r="F4" s="129"/>
      <c r="G4" s="129"/>
    </row>
    <row r="5" spans="1:8" x14ac:dyDescent="0.5">
      <c r="A5" s="129"/>
      <c r="B5" s="129"/>
      <c r="C5" s="129"/>
      <c r="D5" s="129"/>
      <c r="E5" s="129"/>
      <c r="F5" s="129"/>
      <c r="G5" s="129"/>
    </row>
    <row r="6" spans="1:8" x14ac:dyDescent="0.5">
      <c r="A6" s="129"/>
      <c r="B6" s="129"/>
      <c r="C6" s="129"/>
      <c r="D6" s="129"/>
      <c r="E6" s="129"/>
      <c r="F6" s="129"/>
      <c r="G6" s="129"/>
    </row>
    <row r="7" spans="1:8" x14ac:dyDescent="0.5">
      <c r="A7" s="129"/>
      <c r="B7" s="129"/>
      <c r="C7" s="129"/>
      <c r="D7" s="129"/>
      <c r="E7" s="129"/>
      <c r="F7" s="129"/>
      <c r="G7" s="129"/>
    </row>
    <row r="8" spans="1:8" x14ac:dyDescent="0.5">
      <c r="A8" s="129"/>
      <c r="B8" s="129"/>
      <c r="C8" s="129"/>
      <c r="D8" s="129"/>
      <c r="E8" s="129"/>
      <c r="F8" s="129"/>
      <c r="G8" s="129"/>
    </row>
    <row r="9" spans="1:8" x14ac:dyDescent="0.5">
      <c r="A9" s="129"/>
      <c r="B9" s="129"/>
      <c r="C9" s="129"/>
      <c r="D9" s="129"/>
      <c r="E9" s="129"/>
      <c r="F9" s="129"/>
      <c r="G9" s="129"/>
    </row>
    <row r="10" spans="1:8" x14ac:dyDescent="0.5">
      <c r="A10" s="129"/>
      <c r="B10" s="129"/>
      <c r="C10" s="129"/>
      <c r="D10" s="129"/>
      <c r="E10" s="129"/>
      <c r="F10" s="129"/>
      <c r="G10" s="129"/>
    </row>
    <row r="11" spans="1:8" x14ac:dyDescent="0.5">
      <c r="A11" s="129"/>
      <c r="B11" s="129"/>
      <c r="C11" s="129"/>
      <c r="D11" s="129"/>
      <c r="E11" s="129"/>
      <c r="F11" s="129"/>
      <c r="G11" s="129"/>
    </row>
    <row r="12" spans="1:8" x14ac:dyDescent="0.5">
      <c r="A12" s="129"/>
      <c r="B12" s="129"/>
      <c r="C12" s="129"/>
      <c r="D12" s="129"/>
      <c r="E12" s="129"/>
      <c r="F12" s="129"/>
      <c r="G12" s="129"/>
    </row>
    <row r="13" spans="1:8" x14ac:dyDescent="0.5">
      <c r="A13" s="129"/>
      <c r="B13" s="129"/>
      <c r="C13" s="129"/>
      <c r="D13" s="129"/>
      <c r="E13" s="129"/>
      <c r="F13" s="129"/>
      <c r="G13" s="129"/>
    </row>
    <row r="14" spans="1:8" x14ac:dyDescent="0.5">
      <c r="A14" s="129"/>
      <c r="B14" s="129"/>
      <c r="C14" s="129"/>
      <c r="D14" s="129"/>
      <c r="E14" s="129"/>
      <c r="F14" s="129"/>
      <c r="G14" s="129"/>
    </row>
    <row r="15" spans="1:8" x14ac:dyDescent="0.5">
      <c r="A15" s="129"/>
      <c r="B15" s="129"/>
      <c r="C15" s="129"/>
      <c r="D15" s="129"/>
      <c r="E15" s="129"/>
      <c r="F15" s="129"/>
      <c r="G15" s="129"/>
    </row>
    <row r="16" spans="1:8" x14ac:dyDescent="0.5">
      <c r="A16" s="129"/>
      <c r="B16" s="129"/>
      <c r="C16" s="129"/>
      <c r="D16" s="129"/>
      <c r="E16" s="129"/>
      <c r="F16" s="129"/>
      <c r="G16" s="129"/>
    </row>
    <row r="17" spans="1:7" x14ac:dyDescent="0.5">
      <c r="A17" s="129"/>
      <c r="B17" s="129"/>
      <c r="C17" s="129"/>
      <c r="D17" s="129"/>
      <c r="E17" s="129"/>
      <c r="F17" s="129"/>
      <c r="G17" s="129"/>
    </row>
    <row r="18" spans="1:7" x14ac:dyDescent="0.5">
      <c r="A18" s="129"/>
      <c r="B18" s="129"/>
      <c r="C18" s="129"/>
      <c r="D18" s="129"/>
      <c r="E18" s="129"/>
      <c r="F18" s="129"/>
      <c r="G18" s="129"/>
    </row>
    <row r="19" spans="1:7" x14ac:dyDescent="0.5">
      <c r="A19" s="129"/>
      <c r="B19" s="129"/>
      <c r="C19" s="129"/>
      <c r="D19" s="129"/>
      <c r="E19" s="129"/>
      <c r="F19" s="129"/>
      <c r="G19" s="129"/>
    </row>
    <row r="20" spans="1:7" x14ac:dyDescent="0.5">
      <c r="A20" s="129"/>
      <c r="B20" s="129"/>
      <c r="C20" s="129"/>
      <c r="D20" s="129"/>
      <c r="E20" s="129"/>
      <c r="F20" s="129"/>
      <c r="G20" s="129"/>
    </row>
    <row r="21" spans="1:7" x14ac:dyDescent="0.5">
      <c r="A21" s="129"/>
      <c r="B21" s="129"/>
      <c r="C21" s="129"/>
      <c r="D21" s="129"/>
      <c r="E21" s="129"/>
      <c r="F21" s="129"/>
      <c r="G21" s="129"/>
    </row>
    <row r="22" spans="1:7" x14ac:dyDescent="0.5">
      <c r="A22" s="129"/>
      <c r="B22" s="129"/>
      <c r="C22" s="129"/>
      <c r="D22" s="129"/>
      <c r="E22" s="129"/>
      <c r="F22" s="129"/>
      <c r="G22" s="129"/>
    </row>
    <row r="23" spans="1:7" x14ac:dyDescent="0.5">
      <c r="A23" s="129"/>
      <c r="B23" s="129"/>
      <c r="C23" s="129"/>
      <c r="D23" s="129"/>
      <c r="E23" s="129"/>
      <c r="F23" s="129"/>
      <c r="G23" s="129"/>
    </row>
    <row r="24" spans="1:7" x14ac:dyDescent="0.5">
      <c r="A24" s="129"/>
      <c r="B24" s="129"/>
      <c r="C24" s="129"/>
      <c r="D24" s="129"/>
      <c r="E24" s="129"/>
      <c r="F24" s="129"/>
      <c r="G24" s="129"/>
    </row>
    <row r="25" spans="1:7" x14ac:dyDescent="0.5">
      <c r="A25" s="129"/>
      <c r="B25" s="129"/>
      <c r="C25" s="129"/>
      <c r="D25" s="129"/>
      <c r="E25" s="129"/>
      <c r="F25" s="129"/>
      <c r="G25" s="129"/>
    </row>
    <row r="26" spans="1:7" x14ac:dyDescent="0.5">
      <c r="A26" s="129"/>
      <c r="B26" s="129"/>
      <c r="C26" s="129"/>
      <c r="D26" s="129"/>
      <c r="E26" s="129"/>
      <c r="F26" s="129"/>
      <c r="G26" s="129"/>
    </row>
    <row r="27" spans="1:7" x14ac:dyDescent="0.5">
      <c r="A27" s="129"/>
      <c r="B27" s="129"/>
      <c r="C27" s="129"/>
      <c r="D27" s="129"/>
      <c r="E27" s="129"/>
      <c r="F27" s="129"/>
      <c r="G27" s="129"/>
    </row>
    <row r="28" spans="1:7" x14ac:dyDescent="0.5">
      <c r="A28" s="129"/>
      <c r="B28" s="129"/>
      <c r="C28" s="129"/>
      <c r="D28" s="129"/>
      <c r="E28" s="129"/>
      <c r="F28" s="129"/>
      <c r="G28" s="129"/>
    </row>
    <row r="29" spans="1:7" x14ac:dyDescent="0.5">
      <c r="A29" s="129"/>
      <c r="B29" s="129"/>
      <c r="C29" s="129"/>
      <c r="D29" s="129"/>
      <c r="E29" s="129"/>
      <c r="F29" s="129"/>
      <c r="G29" s="129"/>
    </row>
    <row r="30" spans="1:7" x14ac:dyDescent="0.5">
      <c r="A30" s="129"/>
      <c r="B30" s="129"/>
      <c r="C30" s="129"/>
      <c r="D30" s="129"/>
      <c r="E30" s="129"/>
      <c r="F30" s="129"/>
      <c r="G30" s="129"/>
    </row>
    <row r="31" spans="1:7" x14ac:dyDescent="0.5">
      <c r="A31" s="129"/>
      <c r="B31" s="129"/>
      <c r="C31" s="129"/>
      <c r="D31" s="129"/>
      <c r="E31" s="129"/>
      <c r="F31" s="129"/>
      <c r="G31" s="129"/>
    </row>
    <row r="32" spans="1:7" x14ac:dyDescent="0.5">
      <c r="A32" s="129"/>
      <c r="B32" s="129"/>
      <c r="C32" s="129"/>
      <c r="D32" s="129"/>
      <c r="E32" s="129"/>
      <c r="F32" s="129"/>
      <c r="G32" s="129"/>
    </row>
    <row r="33" spans="1:7" x14ac:dyDescent="0.5">
      <c r="A33" s="129"/>
      <c r="B33" s="129"/>
      <c r="C33" s="129"/>
      <c r="D33" s="129"/>
      <c r="E33" s="129"/>
      <c r="F33" s="129"/>
      <c r="G33" s="129"/>
    </row>
    <row r="34" spans="1:7" x14ac:dyDescent="0.5">
      <c r="A34" s="129"/>
      <c r="B34" s="129"/>
      <c r="C34" s="129"/>
      <c r="D34" s="129"/>
      <c r="E34" s="129"/>
      <c r="F34" s="129"/>
      <c r="G34" s="129"/>
    </row>
    <row r="35" spans="1:7" x14ac:dyDescent="0.5">
      <c r="A35" s="129"/>
      <c r="B35" s="129"/>
      <c r="C35" s="129"/>
      <c r="D35" s="129"/>
      <c r="E35" s="129"/>
      <c r="F35" s="129"/>
      <c r="G35" s="129"/>
    </row>
    <row r="36" spans="1:7" x14ac:dyDescent="0.5">
      <c r="A36" s="129"/>
      <c r="B36" s="129"/>
      <c r="C36" s="129"/>
      <c r="D36" s="129"/>
      <c r="E36" s="129"/>
      <c r="F36" s="129"/>
      <c r="G36" s="129"/>
    </row>
    <row r="37" spans="1:7" x14ac:dyDescent="0.5">
      <c r="A37" s="129"/>
      <c r="B37" s="129"/>
      <c r="C37" s="129"/>
      <c r="D37" s="129"/>
      <c r="E37" s="129"/>
      <c r="F37" s="129"/>
      <c r="G37" s="129"/>
    </row>
    <row r="38" spans="1:7" x14ac:dyDescent="0.5">
      <c r="A38" s="129"/>
      <c r="B38" s="129"/>
      <c r="C38" s="129"/>
      <c r="D38" s="129"/>
      <c r="E38" s="129"/>
      <c r="F38" s="129"/>
      <c r="G38" s="129"/>
    </row>
  </sheetData>
  <sheetProtection algorithmName="SHA-512" hashValue="jA83Np++cR01xMT+OacK8byKEoIDVwzSeOVfxaSrcEqHs5Rmfaj2W64x3vhtld/KQIjNvZg/WfQhMSrrnGkMDQ==" saltValue="ygx2e2sk5rJBOLsowArneQ=="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48CC-AA28-43F5-935E-6079C18850FB}">
  <dimension ref="A1:C12"/>
  <sheetViews>
    <sheetView workbookViewId="0">
      <selection activeCell="A2" sqref="A2:G2"/>
    </sheetView>
  </sheetViews>
  <sheetFormatPr baseColWidth="10" defaultColWidth="11.3515625" defaultRowHeight="15.35" x14ac:dyDescent="0.5"/>
  <cols>
    <col min="1" max="1" width="24.3515625" style="20" customWidth="1"/>
    <col min="2" max="2" width="55.1171875" style="19" customWidth="1"/>
    <col min="3" max="16384" width="11.3515625" style="20"/>
  </cols>
  <sheetData>
    <row r="1" spans="1:3" ht="15.7" thickBot="1" x14ac:dyDescent="0.55000000000000004">
      <c r="A1" s="57" t="s">
        <v>283</v>
      </c>
      <c r="B1" s="31">
        <v>10</v>
      </c>
      <c r="C1" s="20">
        <f>MAX($A$3:$A$12)-1</f>
        <v>9</v>
      </c>
    </row>
    <row r="2" spans="1:3" ht="15.7" thickTop="1" x14ac:dyDescent="0.5">
      <c r="A2" s="21"/>
      <c r="B2" s="22" t="s">
        <v>37</v>
      </c>
      <c r="C2" s="20" t="s">
        <v>39</v>
      </c>
    </row>
    <row r="3" spans="1:3" x14ac:dyDescent="0.5">
      <c r="A3" s="26">
        <v>1</v>
      </c>
      <c r="B3" s="26" t="s">
        <v>300</v>
      </c>
      <c r="C3" s="29"/>
    </row>
    <row r="4" spans="1:3" x14ac:dyDescent="0.5">
      <c r="A4" s="26">
        <v>2</v>
      </c>
      <c r="B4" s="26" t="s">
        <v>301</v>
      </c>
      <c r="C4" s="53"/>
    </row>
    <row r="5" spans="1:3" x14ac:dyDescent="0.5">
      <c r="A5" s="26">
        <v>3</v>
      </c>
      <c r="B5" s="26" t="s">
        <v>302</v>
      </c>
      <c r="C5" s="53"/>
    </row>
    <row r="6" spans="1:3" ht="28" x14ac:dyDescent="0.5">
      <c r="A6" s="26">
        <v>4</v>
      </c>
      <c r="B6" s="26" t="s">
        <v>303</v>
      </c>
      <c r="C6" s="53"/>
    </row>
    <row r="7" spans="1:3" x14ac:dyDescent="0.5">
      <c r="A7" s="26">
        <v>5</v>
      </c>
      <c r="B7" s="26" t="s">
        <v>304</v>
      </c>
      <c r="C7" s="53"/>
    </row>
    <row r="8" spans="1:3" x14ac:dyDescent="0.5">
      <c r="A8" s="26">
        <v>6</v>
      </c>
      <c r="B8" s="26" t="s">
        <v>305</v>
      </c>
      <c r="C8" s="53"/>
    </row>
    <row r="9" spans="1:3" x14ac:dyDescent="0.5">
      <c r="A9" s="26">
        <v>7</v>
      </c>
      <c r="B9" s="26" t="s">
        <v>306</v>
      </c>
      <c r="C9" s="53"/>
    </row>
    <row r="10" spans="1:3" x14ac:dyDescent="0.5">
      <c r="A10" s="26">
        <v>8</v>
      </c>
      <c r="B10" s="26" t="s">
        <v>307</v>
      </c>
      <c r="C10" s="53"/>
    </row>
    <row r="11" spans="1:3" x14ac:dyDescent="0.5">
      <c r="A11" s="26">
        <v>9</v>
      </c>
      <c r="B11" s="26" t="s">
        <v>284</v>
      </c>
      <c r="C11" s="53"/>
    </row>
    <row r="12" spans="1:3" x14ac:dyDescent="0.5">
      <c r="A12" s="26">
        <v>10</v>
      </c>
      <c r="B12" s="74" t="s">
        <v>235</v>
      </c>
      <c r="C12" s="19"/>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5"/>
  <sheetViews>
    <sheetView workbookViewId="0">
      <selection activeCell="A2" sqref="A2:G2"/>
    </sheetView>
  </sheetViews>
  <sheetFormatPr baseColWidth="10" defaultColWidth="11.41015625" defaultRowHeight="15.35" x14ac:dyDescent="0.5"/>
  <cols>
    <col min="1" max="1" width="16.41015625" style="89" customWidth="1"/>
    <col min="2" max="2" width="62.87890625" style="89" customWidth="1"/>
    <col min="3" max="6" width="11.41015625" style="89"/>
    <col min="7" max="7" width="16.64453125" style="89" bestFit="1" customWidth="1"/>
    <col min="8" max="256" width="11.41015625" style="89"/>
    <col min="257" max="257" width="16.41015625" style="89" customWidth="1"/>
    <col min="258" max="258" width="62.87890625" style="89" customWidth="1"/>
    <col min="259" max="262" width="11.41015625" style="89"/>
    <col min="263" max="263" width="16.64453125" style="89" bestFit="1" customWidth="1"/>
    <col min="264" max="512" width="11.41015625" style="89"/>
    <col min="513" max="513" width="16.41015625" style="89" customWidth="1"/>
    <col min="514" max="514" width="62.87890625" style="89" customWidth="1"/>
    <col min="515" max="518" width="11.41015625" style="89"/>
    <col min="519" max="519" width="16.64453125" style="89" bestFit="1" customWidth="1"/>
    <col min="520" max="768" width="11.41015625" style="89"/>
    <col min="769" max="769" width="16.41015625" style="89" customWidth="1"/>
    <col min="770" max="770" width="62.87890625" style="89" customWidth="1"/>
    <col min="771" max="774" width="11.41015625" style="89"/>
    <col min="775" max="775" width="16.64453125" style="89" bestFit="1" customWidth="1"/>
    <col min="776" max="1024" width="11.41015625" style="89"/>
    <col min="1025" max="1025" width="16.41015625" style="89" customWidth="1"/>
    <col min="1026" max="1026" width="62.87890625" style="89" customWidth="1"/>
    <col min="1027" max="1030" width="11.41015625" style="89"/>
    <col min="1031" max="1031" width="16.64453125" style="89" bestFit="1" customWidth="1"/>
    <col min="1032" max="1280" width="11.41015625" style="89"/>
    <col min="1281" max="1281" width="16.41015625" style="89" customWidth="1"/>
    <col min="1282" max="1282" width="62.87890625" style="89" customWidth="1"/>
    <col min="1283" max="1286" width="11.41015625" style="89"/>
    <col min="1287" max="1287" width="16.64453125" style="89" bestFit="1" customWidth="1"/>
    <col min="1288" max="1536" width="11.41015625" style="89"/>
    <col min="1537" max="1537" width="16.41015625" style="89" customWidth="1"/>
    <col min="1538" max="1538" width="62.87890625" style="89" customWidth="1"/>
    <col min="1539" max="1542" width="11.41015625" style="89"/>
    <col min="1543" max="1543" width="16.64453125" style="89" bestFit="1" customWidth="1"/>
    <col min="1544" max="1792" width="11.41015625" style="89"/>
    <col min="1793" max="1793" width="16.41015625" style="89" customWidth="1"/>
    <col min="1794" max="1794" width="62.87890625" style="89" customWidth="1"/>
    <col min="1795" max="1798" width="11.41015625" style="89"/>
    <col min="1799" max="1799" width="16.64453125" style="89" bestFit="1" customWidth="1"/>
    <col min="1800" max="2048" width="11.41015625" style="89"/>
    <col min="2049" max="2049" width="16.41015625" style="89" customWidth="1"/>
    <col min="2050" max="2050" width="62.87890625" style="89" customWidth="1"/>
    <col min="2051" max="2054" width="11.41015625" style="89"/>
    <col min="2055" max="2055" width="16.64453125" style="89" bestFit="1" customWidth="1"/>
    <col min="2056" max="2304" width="11.41015625" style="89"/>
    <col min="2305" max="2305" width="16.41015625" style="89" customWidth="1"/>
    <col min="2306" max="2306" width="62.87890625" style="89" customWidth="1"/>
    <col min="2307" max="2310" width="11.41015625" style="89"/>
    <col min="2311" max="2311" width="16.64453125" style="89" bestFit="1" customWidth="1"/>
    <col min="2312" max="2560" width="11.41015625" style="89"/>
    <col min="2561" max="2561" width="16.41015625" style="89" customWidth="1"/>
    <col min="2562" max="2562" width="62.87890625" style="89" customWidth="1"/>
    <col min="2563" max="2566" width="11.41015625" style="89"/>
    <col min="2567" max="2567" width="16.64453125" style="89" bestFit="1" customWidth="1"/>
    <col min="2568" max="2816" width="11.41015625" style="89"/>
    <col min="2817" max="2817" width="16.41015625" style="89" customWidth="1"/>
    <col min="2818" max="2818" width="62.87890625" style="89" customWidth="1"/>
    <col min="2819" max="2822" width="11.41015625" style="89"/>
    <col min="2823" max="2823" width="16.64453125" style="89" bestFit="1" customWidth="1"/>
    <col min="2824" max="3072" width="11.41015625" style="89"/>
    <col min="3073" max="3073" width="16.41015625" style="89" customWidth="1"/>
    <col min="3074" max="3074" width="62.87890625" style="89" customWidth="1"/>
    <col min="3075" max="3078" width="11.41015625" style="89"/>
    <col min="3079" max="3079" width="16.64453125" style="89" bestFit="1" customWidth="1"/>
    <col min="3080" max="3328" width="11.41015625" style="89"/>
    <col min="3329" max="3329" width="16.41015625" style="89" customWidth="1"/>
    <col min="3330" max="3330" width="62.87890625" style="89" customWidth="1"/>
    <col min="3331" max="3334" width="11.41015625" style="89"/>
    <col min="3335" max="3335" width="16.64453125" style="89" bestFit="1" customWidth="1"/>
    <col min="3336" max="3584" width="11.41015625" style="89"/>
    <col min="3585" max="3585" width="16.41015625" style="89" customWidth="1"/>
    <col min="3586" max="3586" width="62.87890625" style="89" customWidth="1"/>
    <col min="3587" max="3590" width="11.41015625" style="89"/>
    <col min="3591" max="3591" width="16.64453125" style="89" bestFit="1" customWidth="1"/>
    <col min="3592" max="3840" width="11.41015625" style="89"/>
    <col min="3841" max="3841" width="16.41015625" style="89" customWidth="1"/>
    <col min="3842" max="3842" width="62.87890625" style="89" customWidth="1"/>
    <col min="3843" max="3846" width="11.41015625" style="89"/>
    <col min="3847" max="3847" width="16.64453125" style="89" bestFit="1" customWidth="1"/>
    <col min="3848" max="4096" width="11.41015625" style="89"/>
    <col min="4097" max="4097" width="16.41015625" style="89" customWidth="1"/>
    <col min="4098" max="4098" width="62.87890625" style="89" customWidth="1"/>
    <col min="4099" max="4102" width="11.41015625" style="89"/>
    <col min="4103" max="4103" width="16.64453125" style="89" bestFit="1" customWidth="1"/>
    <col min="4104" max="4352" width="11.41015625" style="89"/>
    <col min="4353" max="4353" width="16.41015625" style="89" customWidth="1"/>
    <col min="4354" max="4354" width="62.87890625" style="89" customWidth="1"/>
    <col min="4355" max="4358" width="11.41015625" style="89"/>
    <col min="4359" max="4359" width="16.64453125" style="89" bestFit="1" customWidth="1"/>
    <col min="4360" max="4608" width="11.41015625" style="89"/>
    <col min="4609" max="4609" width="16.41015625" style="89" customWidth="1"/>
    <col min="4610" max="4610" width="62.87890625" style="89" customWidth="1"/>
    <col min="4611" max="4614" width="11.41015625" style="89"/>
    <col min="4615" max="4615" width="16.64453125" style="89" bestFit="1" customWidth="1"/>
    <col min="4616" max="4864" width="11.41015625" style="89"/>
    <col min="4865" max="4865" width="16.41015625" style="89" customWidth="1"/>
    <col min="4866" max="4866" width="62.87890625" style="89" customWidth="1"/>
    <col min="4867" max="4870" width="11.41015625" style="89"/>
    <col min="4871" max="4871" width="16.64453125" style="89" bestFit="1" customWidth="1"/>
    <col min="4872" max="5120" width="11.41015625" style="89"/>
    <col min="5121" max="5121" width="16.41015625" style="89" customWidth="1"/>
    <col min="5122" max="5122" width="62.87890625" style="89" customWidth="1"/>
    <col min="5123" max="5126" width="11.41015625" style="89"/>
    <col min="5127" max="5127" width="16.64453125" style="89" bestFit="1" customWidth="1"/>
    <col min="5128" max="5376" width="11.41015625" style="89"/>
    <col min="5377" max="5377" width="16.41015625" style="89" customWidth="1"/>
    <col min="5378" max="5378" width="62.87890625" style="89" customWidth="1"/>
    <col min="5379" max="5382" width="11.41015625" style="89"/>
    <col min="5383" max="5383" width="16.64453125" style="89" bestFit="1" customWidth="1"/>
    <col min="5384" max="5632" width="11.41015625" style="89"/>
    <col min="5633" max="5633" width="16.41015625" style="89" customWidth="1"/>
    <col min="5634" max="5634" width="62.87890625" style="89" customWidth="1"/>
    <col min="5635" max="5638" width="11.41015625" style="89"/>
    <col min="5639" max="5639" width="16.64453125" style="89" bestFit="1" customWidth="1"/>
    <col min="5640" max="5888" width="11.41015625" style="89"/>
    <col min="5889" max="5889" width="16.41015625" style="89" customWidth="1"/>
    <col min="5890" max="5890" width="62.87890625" style="89" customWidth="1"/>
    <col min="5891" max="5894" width="11.41015625" style="89"/>
    <col min="5895" max="5895" width="16.64453125" style="89" bestFit="1" customWidth="1"/>
    <col min="5896" max="6144" width="11.41015625" style="89"/>
    <col min="6145" max="6145" width="16.41015625" style="89" customWidth="1"/>
    <col min="6146" max="6146" width="62.87890625" style="89" customWidth="1"/>
    <col min="6147" max="6150" width="11.41015625" style="89"/>
    <col min="6151" max="6151" width="16.64453125" style="89" bestFit="1" customWidth="1"/>
    <col min="6152" max="6400" width="11.41015625" style="89"/>
    <col min="6401" max="6401" width="16.41015625" style="89" customWidth="1"/>
    <col min="6402" max="6402" width="62.87890625" style="89" customWidth="1"/>
    <col min="6403" max="6406" width="11.41015625" style="89"/>
    <col min="6407" max="6407" width="16.64453125" style="89" bestFit="1" customWidth="1"/>
    <col min="6408" max="6656" width="11.41015625" style="89"/>
    <col min="6657" max="6657" width="16.41015625" style="89" customWidth="1"/>
    <col min="6658" max="6658" width="62.87890625" style="89" customWidth="1"/>
    <col min="6659" max="6662" width="11.41015625" style="89"/>
    <col min="6663" max="6663" width="16.64453125" style="89" bestFit="1" customWidth="1"/>
    <col min="6664" max="6912" width="11.41015625" style="89"/>
    <col min="6913" max="6913" width="16.41015625" style="89" customWidth="1"/>
    <col min="6914" max="6914" width="62.87890625" style="89" customWidth="1"/>
    <col min="6915" max="6918" width="11.41015625" style="89"/>
    <col min="6919" max="6919" width="16.64453125" style="89" bestFit="1" customWidth="1"/>
    <col min="6920" max="7168" width="11.41015625" style="89"/>
    <col min="7169" max="7169" width="16.41015625" style="89" customWidth="1"/>
    <col min="7170" max="7170" width="62.87890625" style="89" customWidth="1"/>
    <col min="7171" max="7174" width="11.41015625" style="89"/>
    <col min="7175" max="7175" width="16.64453125" style="89" bestFit="1" customWidth="1"/>
    <col min="7176" max="7424" width="11.41015625" style="89"/>
    <col min="7425" max="7425" width="16.41015625" style="89" customWidth="1"/>
    <col min="7426" max="7426" width="62.87890625" style="89" customWidth="1"/>
    <col min="7427" max="7430" width="11.41015625" style="89"/>
    <col min="7431" max="7431" width="16.64453125" style="89" bestFit="1" customWidth="1"/>
    <col min="7432" max="7680" width="11.41015625" style="89"/>
    <col min="7681" max="7681" width="16.41015625" style="89" customWidth="1"/>
    <col min="7682" max="7682" width="62.87890625" style="89" customWidth="1"/>
    <col min="7683" max="7686" width="11.41015625" style="89"/>
    <col min="7687" max="7687" width="16.64453125" style="89" bestFit="1" customWidth="1"/>
    <col min="7688" max="7936" width="11.41015625" style="89"/>
    <col min="7937" max="7937" width="16.41015625" style="89" customWidth="1"/>
    <col min="7938" max="7938" width="62.87890625" style="89" customWidth="1"/>
    <col min="7939" max="7942" width="11.41015625" style="89"/>
    <col min="7943" max="7943" width="16.64453125" style="89" bestFit="1" customWidth="1"/>
    <col min="7944" max="8192" width="11.41015625" style="89"/>
    <col min="8193" max="8193" width="16.41015625" style="89" customWidth="1"/>
    <col min="8194" max="8194" width="62.87890625" style="89" customWidth="1"/>
    <col min="8195" max="8198" width="11.41015625" style="89"/>
    <col min="8199" max="8199" width="16.64453125" style="89" bestFit="1" customWidth="1"/>
    <col min="8200" max="8448" width="11.41015625" style="89"/>
    <col min="8449" max="8449" width="16.41015625" style="89" customWidth="1"/>
    <col min="8450" max="8450" width="62.87890625" style="89" customWidth="1"/>
    <col min="8451" max="8454" width="11.41015625" style="89"/>
    <col min="8455" max="8455" width="16.64453125" style="89" bestFit="1" customWidth="1"/>
    <col min="8456" max="8704" width="11.41015625" style="89"/>
    <col min="8705" max="8705" width="16.41015625" style="89" customWidth="1"/>
    <col min="8706" max="8706" width="62.87890625" style="89" customWidth="1"/>
    <col min="8707" max="8710" width="11.41015625" style="89"/>
    <col min="8711" max="8711" width="16.64453125" style="89" bestFit="1" customWidth="1"/>
    <col min="8712" max="8960" width="11.41015625" style="89"/>
    <col min="8961" max="8961" width="16.41015625" style="89" customWidth="1"/>
    <col min="8962" max="8962" width="62.87890625" style="89" customWidth="1"/>
    <col min="8963" max="8966" width="11.41015625" style="89"/>
    <col min="8967" max="8967" width="16.64453125" style="89" bestFit="1" customWidth="1"/>
    <col min="8968" max="9216" width="11.41015625" style="89"/>
    <col min="9217" max="9217" width="16.41015625" style="89" customWidth="1"/>
    <col min="9218" max="9218" width="62.87890625" style="89" customWidth="1"/>
    <col min="9219" max="9222" width="11.41015625" style="89"/>
    <col min="9223" max="9223" width="16.64453125" style="89" bestFit="1" customWidth="1"/>
    <col min="9224" max="9472" width="11.41015625" style="89"/>
    <col min="9473" max="9473" width="16.41015625" style="89" customWidth="1"/>
    <col min="9474" max="9474" width="62.87890625" style="89" customWidth="1"/>
    <col min="9475" max="9478" width="11.41015625" style="89"/>
    <col min="9479" max="9479" width="16.64453125" style="89" bestFit="1" customWidth="1"/>
    <col min="9480" max="9728" width="11.41015625" style="89"/>
    <col min="9729" max="9729" width="16.41015625" style="89" customWidth="1"/>
    <col min="9730" max="9730" width="62.87890625" style="89" customWidth="1"/>
    <col min="9731" max="9734" width="11.41015625" style="89"/>
    <col min="9735" max="9735" width="16.64453125" style="89" bestFit="1" customWidth="1"/>
    <col min="9736" max="9984" width="11.41015625" style="89"/>
    <col min="9985" max="9985" width="16.41015625" style="89" customWidth="1"/>
    <col min="9986" max="9986" width="62.87890625" style="89" customWidth="1"/>
    <col min="9987" max="9990" width="11.41015625" style="89"/>
    <col min="9991" max="9991" width="16.64453125" style="89" bestFit="1" customWidth="1"/>
    <col min="9992" max="10240" width="11.41015625" style="89"/>
    <col min="10241" max="10241" width="16.41015625" style="89" customWidth="1"/>
    <col min="10242" max="10242" width="62.87890625" style="89" customWidth="1"/>
    <col min="10243" max="10246" width="11.41015625" style="89"/>
    <col min="10247" max="10247" width="16.64453125" style="89" bestFit="1" customWidth="1"/>
    <col min="10248" max="10496" width="11.41015625" style="89"/>
    <col min="10497" max="10497" width="16.41015625" style="89" customWidth="1"/>
    <col min="10498" max="10498" width="62.87890625" style="89" customWidth="1"/>
    <col min="10499" max="10502" width="11.41015625" style="89"/>
    <col min="10503" max="10503" width="16.64453125" style="89" bestFit="1" customWidth="1"/>
    <col min="10504" max="10752" width="11.41015625" style="89"/>
    <col min="10753" max="10753" width="16.41015625" style="89" customWidth="1"/>
    <col min="10754" max="10754" width="62.87890625" style="89" customWidth="1"/>
    <col min="10755" max="10758" width="11.41015625" style="89"/>
    <col min="10759" max="10759" width="16.64453125" style="89" bestFit="1" customWidth="1"/>
    <col min="10760" max="11008" width="11.41015625" style="89"/>
    <col min="11009" max="11009" width="16.41015625" style="89" customWidth="1"/>
    <col min="11010" max="11010" width="62.87890625" style="89" customWidth="1"/>
    <col min="11011" max="11014" width="11.41015625" style="89"/>
    <col min="11015" max="11015" width="16.64453125" style="89" bestFit="1" customWidth="1"/>
    <col min="11016" max="11264" width="11.41015625" style="89"/>
    <col min="11265" max="11265" width="16.41015625" style="89" customWidth="1"/>
    <col min="11266" max="11266" width="62.87890625" style="89" customWidth="1"/>
    <col min="11267" max="11270" width="11.41015625" style="89"/>
    <col min="11271" max="11271" width="16.64453125" style="89" bestFit="1" customWidth="1"/>
    <col min="11272" max="11520" width="11.41015625" style="89"/>
    <col min="11521" max="11521" width="16.41015625" style="89" customWidth="1"/>
    <col min="11522" max="11522" width="62.87890625" style="89" customWidth="1"/>
    <col min="11523" max="11526" width="11.41015625" style="89"/>
    <col min="11527" max="11527" width="16.64453125" style="89" bestFit="1" customWidth="1"/>
    <col min="11528" max="11776" width="11.41015625" style="89"/>
    <col min="11777" max="11777" width="16.41015625" style="89" customWidth="1"/>
    <col min="11778" max="11778" width="62.87890625" style="89" customWidth="1"/>
    <col min="11779" max="11782" width="11.41015625" style="89"/>
    <col min="11783" max="11783" width="16.64453125" style="89" bestFit="1" customWidth="1"/>
    <col min="11784" max="12032" width="11.41015625" style="89"/>
    <col min="12033" max="12033" width="16.41015625" style="89" customWidth="1"/>
    <col min="12034" max="12034" width="62.87890625" style="89" customWidth="1"/>
    <col min="12035" max="12038" width="11.41015625" style="89"/>
    <col min="12039" max="12039" width="16.64453125" style="89" bestFit="1" customWidth="1"/>
    <col min="12040" max="12288" width="11.41015625" style="89"/>
    <col min="12289" max="12289" width="16.41015625" style="89" customWidth="1"/>
    <col min="12290" max="12290" width="62.87890625" style="89" customWidth="1"/>
    <col min="12291" max="12294" width="11.41015625" style="89"/>
    <col min="12295" max="12295" width="16.64453125" style="89" bestFit="1" customWidth="1"/>
    <col min="12296" max="12544" width="11.41015625" style="89"/>
    <col min="12545" max="12545" width="16.41015625" style="89" customWidth="1"/>
    <col min="12546" max="12546" width="62.87890625" style="89" customWidth="1"/>
    <col min="12547" max="12550" width="11.41015625" style="89"/>
    <col min="12551" max="12551" width="16.64453125" style="89" bestFit="1" customWidth="1"/>
    <col min="12552" max="12800" width="11.41015625" style="89"/>
    <col min="12801" max="12801" width="16.41015625" style="89" customWidth="1"/>
    <col min="12802" max="12802" width="62.87890625" style="89" customWidth="1"/>
    <col min="12803" max="12806" width="11.41015625" style="89"/>
    <col min="12807" max="12807" width="16.64453125" style="89" bestFit="1" customWidth="1"/>
    <col min="12808" max="13056" width="11.41015625" style="89"/>
    <col min="13057" max="13057" width="16.41015625" style="89" customWidth="1"/>
    <col min="13058" max="13058" width="62.87890625" style="89" customWidth="1"/>
    <col min="13059" max="13062" width="11.41015625" style="89"/>
    <col min="13063" max="13063" width="16.64453125" style="89" bestFit="1" customWidth="1"/>
    <col min="13064" max="13312" width="11.41015625" style="89"/>
    <col min="13313" max="13313" width="16.41015625" style="89" customWidth="1"/>
    <col min="13314" max="13314" width="62.87890625" style="89" customWidth="1"/>
    <col min="13315" max="13318" width="11.41015625" style="89"/>
    <col min="13319" max="13319" width="16.64453125" style="89" bestFit="1" customWidth="1"/>
    <col min="13320" max="13568" width="11.41015625" style="89"/>
    <col min="13569" max="13569" width="16.41015625" style="89" customWidth="1"/>
    <col min="13570" max="13570" width="62.87890625" style="89" customWidth="1"/>
    <col min="13571" max="13574" width="11.41015625" style="89"/>
    <col min="13575" max="13575" width="16.64453125" style="89" bestFit="1" customWidth="1"/>
    <col min="13576" max="13824" width="11.41015625" style="89"/>
    <col min="13825" max="13825" width="16.41015625" style="89" customWidth="1"/>
    <col min="13826" max="13826" width="62.87890625" style="89" customWidth="1"/>
    <col min="13827" max="13830" width="11.41015625" style="89"/>
    <col min="13831" max="13831" width="16.64453125" style="89" bestFit="1" customWidth="1"/>
    <col min="13832" max="14080" width="11.41015625" style="89"/>
    <col min="14081" max="14081" width="16.41015625" style="89" customWidth="1"/>
    <col min="14082" max="14082" width="62.87890625" style="89" customWidth="1"/>
    <col min="14083" max="14086" width="11.41015625" style="89"/>
    <col min="14087" max="14087" width="16.64453125" style="89" bestFit="1" customWidth="1"/>
    <col min="14088" max="14336" width="11.41015625" style="89"/>
    <col min="14337" max="14337" width="16.41015625" style="89" customWidth="1"/>
    <col min="14338" max="14338" width="62.87890625" style="89" customWidth="1"/>
    <col min="14339" max="14342" width="11.41015625" style="89"/>
    <col min="14343" max="14343" width="16.64453125" style="89" bestFit="1" customWidth="1"/>
    <col min="14344" max="14592" width="11.41015625" style="89"/>
    <col min="14593" max="14593" width="16.41015625" style="89" customWidth="1"/>
    <col min="14594" max="14594" width="62.87890625" style="89" customWidth="1"/>
    <col min="14595" max="14598" width="11.41015625" style="89"/>
    <col min="14599" max="14599" width="16.64453125" style="89" bestFit="1" customWidth="1"/>
    <col min="14600" max="14848" width="11.41015625" style="89"/>
    <col min="14849" max="14849" width="16.41015625" style="89" customWidth="1"/>
    <col min="14850" max="14850" width="62.87890625" style="89" customWidth="1"/>
    <col min="14851" max="14854" width="11.41015625" style="89"/>
    <col min="14855" max="14855" width="16.64453125" style="89" bestFit="1" customWidth="1"/>
    <col min="14856" max="15104" width="11.41015625" style="89"/>
    <col min="15105" max="15105" width="16.41015625" style="89" customWidth="1"/>
    <col min="15106" max="15106" width="62.87890625" style="89" customWidth="1"/>
    <col min="15107" max="15110" width="11.41015625" style="89"/>
    <col min="15111" max="15111" width="16.64453125" style="89" bestFit="1" customWidth="1"/>
    <col min="15112" max="15360" width="11.41015625" style="89"/>
    <col min="15361" max="15361" width="16.41015625" style="89" customWidth="1"/>
    <col min="15362" max="15362" width="62.87890625" style="89" customWidth="1"/>
    <col min="15363" max="15366" width="11.41015625" style="89"/>
    <col min="15367" max="15367" width="16.64453125" style="89" bestFit="1" customWidth="1"/>
    <col min="15368" max="15616" width="11.41015625" style="89"/>
    <col min="15617" max="15617" width="16.41015625" style="89" customWidth="1"/>
    <col min="15618" max="15618" width="62.87890625" style="89" customWidth="1"/>
    <col min="15619" max="15622" width="11.41015625" style="89"/>
    <col min="15623" max="15623" width="16.64453125" style="89" bestFit="1" customWidth="1"/>
    <col min="15624" max="15872" width="11.41015625" style="89"/>
    <col min="15873" max="15873" width="16.41015625" style="89" customWidth="1"/>
    <col min="15874" max="15874" width="62.87890625" style="89" customWidth="1"/>
    <col min="15875" max="15878" width="11.41015625" style="89"/>
    <col min="15879" max="15879" width="16.64453125" style="89" bestFit="1" customWidth="1"/>
    <col min="15880" max="16128" width="11.41015625" style="89"/>
    <col min="16129" max="16129" width="16.41015625" style="89" customWidth="1"/>
    <col min="16130" max="16130" width="62.87890625" style="89" customWidth="1"/>
    <col min="16131" max="16134" width="11.41015625" style="89"/>
    <col min="16135" max="16135" width="16.64453125" style="89" bestFit="1" customWidth="1"/>
    <col min="16136" max="16384" width="11.41015625" style="89"/>
  </cols>
  <sheetData>
    <row r="1" spans="1:3" ht="15.7" thickBot="1" x14ac:dyDescent="0.55000000000000004">
      <c r="A1" s="87" t="s">
        <v>266</v>
      </c>
      <c r="B1" s="88">
        <v>13</v>
      </c>
      <c r="C1" s="89">
        <f>MAX($A$3:$A$15)-1</f>
        <v>12</v>
      </c>
    </row>
    <row r="2" spans="1:3" ht="15.7" thickTop="1" x14ac:dyDescent="0.5">
      <c r="A2" s="90" t="s">
        <v>36</v>
      </c>
      <c r="B2" s="90" t="s">
        <v>37</v>
      </c>
    </row>
    <row r="3" spans="1:3" x14ac:dyDescent="0.5">
      <c r="A3" s="91">
        <v>1</v>
      </c>
      <c r="B3" s="92" t="s">
        <v>270</v>
      </c>
      <c r="C3" s="93"/>
    </row>
    <row r="4" spans="1:3" x14ac:dyDescent="0.5">
      <c r="A4" s="91">
        <v>2</v>
      </c>
      <c r="B4" s="91" t="s">
        <v>267</v>
      </c>
      <c r="C4" s="94"/>
    </row>
    <row r="5" spans="1:3" x14ac:dyDescent="0.5">
      <c r="A5" s="91">
        <v>3</v>
      </c>
      <c r="B5" s="91" t="s">
        <v>268</v>
      </c>
      <c r="C5" s="95" t="s">
        <v>40</v>
      </c>
    </row>
    <row r="6" spans="1:3" x14ac:dyDescent="0.5">
      <c r="A6" s="91">
        <v>4</v>
      </c>
      <c r="B6" s="91" t="s">
        <v>312</v>
      </c>
      <c r="C6" s="95"/>
    </row>
    <row r="7" spans="1:3" ht="28" x14ac:dyDescent="0.5">
      <c r="A7" s="91">
        <v>5</v>
      </c>
      <c r="B7" s="91" t="s">
        <v>269</v>
      </c>
      <c r="C7" s="95"/>
    </row>
    <row r="8" spans="1:3" x14ac:dyDescent="0.5">
      <c r="A8" s="91">
        <v>6</v>
      </c>
      <c r="B8" s="28" t="s">
        <v>172</v>
      </c>
      <c r="C8" s="91"/>
    </row>
    <row r="9" spans="1:3" x14ac:dyDescent="0.5">
      <c r="A9" s="91">
        <v>7</v>
      </c>
      <c r="B9" s="28" t="s">
        <v>279</v>
      </c>
      <c r="C9" s="91"/>
    </row>
    <row r="10" spans="1:3" x14ac:dyDescent="0.5">
      <c r="A10" s="91">
        <v>8</v>
      </c>
      <c r="B10" s="28" t="s">
        <v>280</v>
      </c>
      <c r="C10" s="91"/>
    </row>
    <row r="11" spans="1:3" x14ac:dyDescent="0.5">
      <c r="A11" s="91">
        <v>9</v>
      </c>
      <c r="B11" s="28" t="s">
        <v>281</v>
      </c>
      <c r="C11" s="91"/>
    </row>
    <row r="12" spans="1:3" x14ac:dyDescent="0.5">
      <c r="A12" s="91">
        <v>10</v>
      </c>
      <c r="B12" s="28" t="s">
        <v>217</v>
      </c>
      <c r="C12" s="91"/>
    </row>
    <row r="13" spans="1:3" x14ac:dyDescent="0.5">
      <c r="A13" s="91">
        <v>11</v>
      </c>
      <c r="B13" s="28" t="s">
        <v>218</v>
      </c>
      <c r="C13" s="91"/>
    </row>
    <row r="14" spans="1:3" x14ac:dyDescent="0.5">
      <c r="A14" s="91">
        <v>12</v>
      </c>
      <c r="B14" s="28" t="s">
        <v>6</v>
      </c>
      <c r="C14" s="91"/>
    </row>
    <row r="15" spans="1:3" x14ac:dyDescent="0.5">
      <c r="A15" s="91">
        <v>13</v>
      </c>
      <c r="B15" s="74" t="s">
        <v>235</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C22"/>
  <sheetViews>
    <sheetView workbookViewId="0">
      <selection activeCell="A2" sqref="A2:G2"/>
    </sheetView>
  </sheetViews>
  <sheetFormatPr baseColWidth="10" defaultColWidth="11.3515625" defaultRowHeight="15.35" x14ac:dyDescent="0.5"/>
  <cols>
    <col min="1" max="1" width="13.1171875" style="70" customWidth="1"/>
    <col min="2" max="2" width="56.76171875" style="70" customWidth="1"/>
    <col min="3" max="16384" width="11.3515625" style="70"/>
  </cols>
  <sheetData>
    <row r="1" spans="1:3" ht="15.7" thickBot="1" x14ac:dyDescent="0.55000000000000004">
      <c r="A1" s="78" t="s">
        <v>222</v>
      </c>
      <c r="B1" s="69">
        <v>20</v>
      </c>
      <c r="C1" s="70">
        <f>MAX($A$3:$A$22)-1</f>
        <v>19</v>
      </c>
    </row>
    <row r="2" spans="1:3" ht="15.7" thickTop="1" x14ac:dyDescent="0.5">
      <c r="A2" s="71" t="s">
        <v>36</v>
      </c>
      <c r="B2" s="71" t="s">
        <v>37</v>
      </c>
      <c r="C2" s="70" t="s">
        <v>38</v>
      </c>
    </row>
    <row r="3" spans="1:3" x14ac:dyDescent="0.5">
      <c r="A3" s="79">
        <v>1</v>
      </c>
      <c r="B3" s="80" t="s">
        <v>133</v>
      </c>
      <c r="C3" s="73"/>
    </row>
    <row r="4" spans="1:3" x14ac:dyDescent="0.5">
      <c r="A4" s="79">
        <v>2</v>
      </c>
      <c r="B4" s="81" t="s">
        <v>134</v>
      </c>
      <c r="C4" s="73" t="s">
        <v>40</v>
      </c>
    </row>
    <row r="5" spans="1:3" x14ac:dyDescent="0.5">
      <c r="A5" s="79">
        <v>3</v>
      </c>
      <c r="B5" s="81" t="s">
        <v>190</v>
      </c>
      <c r="C5" s="73"/>
    </row>
    <row r="6" spans="1:3" x14ac:dyDescent="0.5">
      <c r="A6" s="79">
        <v>4</v>
      </c>
      <c r="B6" s="81" t="s">
        <v>191</v>
      </c>
      <c r="C6" s="73" t="s">
        <v>40</v>
      </c>
    </row>
    <row r="7" spans="1:3" x14ac:dyDescent="0.5">
      <c r="A7" s="79">
        <v>5</v>
      </c>
      <c r="B7" s="81" t="s">
        <v>236</v>
      </c>
      <c r="C7" s="73"/>
    </row>
    <row r="8" spans="1:3" x14ac:dyDescent="0.5">
      <c r="A8" s="79">
        <v>6</v>
      </c>
      <c r="B8" s="81" t="s">
        <v>237</v>
      </c>
      <c r="C8" s="73" t="s">
        <v>40</v>
      </c>
    </row>
    <row r="9" spans="1:3" x14ac:dyDescent="0.5">
      <c r="A9" s="79">
        <v>7</v>
      </c>
      <c r="B9" s="81" t="s">
        <v>238</v>
      </c>
      <c r="C9" s="73"/>
    </row>
    <row r="10" spans="1:3" x14ac:dyDescent="0.5">
      <c r="A10" s="79">
        <v>8</v>
      </c>
      <c r="B10" s="81" t="s">
        <v>239</v>
      </c>
      <c r="C10" s="73" t="s">
        <v>40</v>
      </c>
    </row>
    <row r="11" spans="1:3" x14ac:dyDescent="0.5">
      <c r="A11" s="79">
        <v>9</v>
      </c>
      <c r="B11" s="81" t="s">
        <v>240</v>
      </c>
      <c r="C11" s="73"/>
    </row>
    <row r="12" spans="1:3" x14ac:dyDescent="0.5">
      <c r="A12" s="79">
        <v>10</v>
      </c>
      <c r="B12" s="81" t="s">
        <v>241</v>
      </c>
      <c r="C12" s="73" t="s">
        <v>40</v>
      </c>
    </row>
    <row r="13" spans="1:3" x14ac:dyDescent="0.5">
      <c r="A13" s="79">
        <v>11</v>
      </c>
      <c r="B13" s="81" t="s">
        <v>242</v>
      </c>
      <c r="C13" s="73"/>
    </row>
    <row r="14" spans="1:3" x14ac:dyDescent="0.5">
      <c r="A14" s="79">
        <v>12</v>
      </c>
      <c r="B14" s="81" t="s">
        <v>243</v>
      </c>
      <c r="C14" s="73" t="s">
        <v>40</v>
      </c>
    </row>
    <row r="15" spans="1:3" x14ac:dyDescent="0.5">
      <c r="A15" s="79">
        <v>13</v>
      </c>
      <c r="B15" s="81" t="s">
        <v>140</v>
      </c>
      <c r="C15" s="73"/>
    </row>
    <row r="16" spans="1:3" ht="28" x14ac:dyDescent="0.5">
      <c r="A16" s="79">
        <v>14</v>
      </c>
      <c r="B16" s="81" t="s">
        <v>141</v>
      </c>
      <c r="C16" s="73"/>
    </row>
    <row r="17" spans="1:3" x14ac:dyDescent="0.5">
      <c r="A17" s="79">
        <v>15</v>
      </c>
      <c r="B17" s="81" t="s">
        <v>137</v>
      </c>
      <c r="C17" s="73"/>
    </row>
    <row r="18" spans="1:3" ht="28" x14ac:dyDescent="0.5">
      <c r="A18" s="79">
        <v>16</v>
      </c>
      <c r="B18" s="81" t="s">
        <v>244</v>
      </c>
      <c r="C18" s="73"/>
    </row>
    <row r="19" spans="1:3" x14ac:dyDescent="0.5">
      <c r="A19" s="79">
        <v>17</v>
      </c>
      <c r="B19" s="81" t="s">
        <v>245</v>
      </c>
      <c r="C19" s="73"/>
    </row>
    <row r="20" spans="1:3" x14ac:dyDescent="0.5">
      <c r="A20" s="79">
        <v>18</v>
      </c>
      <c r="B20" s="26" t="s">
        <v>251</v>
      </c>
      <c r="C20" s="73"/>
    </row>
    <row r="21" spans="1:3" x14ac:dyDescent="0.5">
      <c r="A21" s="79">
        <v>19</v>
      </c>
      <c r="B21" s="77" t="s">
        <v>6</v>
      </c>
      <c r="C21" s="77"/>
    </row>
    <row r="22" spans="1:3" x14ac:dyDescent="0.5">
      <c r="A22" s="79">
        <v>20</v>
      </c>
      <c r="B22" s="74" t="s">
        <v>235</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2"/>
  <dimension ref="A1:C10"/>
  <sheetViews>
    <sheetView workbookViewId="0">
      <selection activeCell="A2" sqref="A2:G2"/>
    </sheetView>
  </sheetViews>
  <sheetFormatPr baseColWidth="10" defaultColWidth="11.3515625" defaultRowHeight="15.35" x14ac:dyDescent="0.5"/>
  <cols>
    <col min="1" max="1" width="21.3515625" style="70" customWidth="1"/>
    <col min="2" max="2" width="55.1171875" style="70" customWidth="1"/>
    <col min="3" max="16384" width="11.3515625" style="70"/>
  </cols>
  <sheetData>
    <row r="1" spans="1:3" ht="15.7" thickBot="1" x14ac:dyDescent="0.55000000000000004">
      <c r="A1" s="67" t="s">
        <v>226</v>
      </c>
      <c r="B1" s="68">
        <v>6</v>
      </c>
      <c r="C1" s="69">
        <f>MAX($A$3:$A$10)-1</f>
        <v>7</v>
      </c>
    </row>
    <row r="2" spans="1:3" ht="15.7" thickTop="1" x14ac:dyDescent="0.5">
      <c r="A2" s="71" t="s">
        <v>36</v>
      </c>
      <c r="B2" s="72" t="s">
        <v>37</v>
      </c>
      <c r="C2" s="70" t="s">
        <v>227</v>
      </c>
    </row>
    <row r="3" spans="1:3" x14ac:dyDescent="0.5">
      <c r="A3" s="73">
        <v>1</v>
      </c>
      <c r="B3" s="74" t="s">
        <v>228</v>
      </c>
      <c r="C3" s="75"/>
    </row>
    <row r="4" spans="1:3" x14ac:dyDescent="0.5">
      <c r="A4" s="73">
        <v>2</v>
      </c>
      <c r="B4" s="74" t="s">
        <v>229</v>
      </c>
      <c r="C4" s="76" t="s">
        <v>40</v>
      </c>
    </row>
    <row r="5" spans="1:3" ht="28" x14ac:dyDescent="0.5">
      <c r="A5" s="73">
        <v>3</v>
      </c>
      <c r="B5" s="74" t="s">
        <v>230</v>
      </c>
      <c r="C5" s="76"/>
    </row>
    <row r="6" spans="1:3" x14ac:dyDescent="0.5">
      <c r="A6" s="73">
        <v>4</v>
      </c>
      <c r="B6" s="74" t="s">
        <v>231</v>
      </c>
      <c r="C6" s="76"/>
    </row>
    <row r="7" spans="1:3" x14ac:dyDescent="0.5">
      <c r="A7" s="73">
        <v>5</v>
      </c>
      <c r="B7" s="74" t="s">
        <v>232</v>
      </c>
      <c r="C7" s="76"/>
    </row>
    <row r="8" spans="1:3" x14ac:dyDescent="0.5">
      <c r="A8" s="73">
        <v>6</v>
      </c>
      <c r="B8" s="74" t="s">
        <v>233</v>
      </c>
      <c r="C8" s="76" t="s">
        <v>40</v>
      </c>
    </row>
    <row r="9" spans="1:3" x14ac:dyDescent="0.5">
      <c r="A9" s="73">
        <v>7</v>
      </c>
      <c r="B9" s="74" t="s">
        <v>234</v>
      </c>
      <c r="C9" s="77"/>
    </row>
    <row r="10" spans="1:3" x14ac:dyDescent="0.5">
      <c r="A10" s="73">
        <v>8</v>
      </c>
      <c r="B10" s="74" t="s">
        <v>235</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C13"/>
  <sheetViews>
    <sheetView workbookViewId="0">
      <selection activeCell="A2" sqref="A2:G2"/>
    </sheetView>
  </sheetViews>
  <sheetFormatPr baseColWidth="10" defaultColWidth="11.3515625" defaultRowHeight="15.35" x14ac:dyDescent="0.5"/>
  <cols>
    <col min="1" max="1" width="24.3515625" style="20" customWidth="1"/>
    <col min="2" max="2" width="55.1171875" style="19" customWidth="1"/>
    <col min="3" max="16384" width="11.3515625" style="20"/>
  </cols>
  <sheetData>
    <row r="1" spans="1:3" ht="15.7" thickBot="1" x14ac:dyDescent="0.55000000000000004">
      <c r="A1" s="57" t="s">
        <v>116</v>
      </c>
      <c r="B1" s="31">
        <v>11</v>
      </c>
      <c r="C1" s="20">
        <f>MAX($A$3:$A$13)-1</f>
        <v>10</v>
      </c>
    </row>
    <row r="2" spans="1:3" ht="15.7" thickTop="1" x14ac:dyDescent="0.5">
      <c r="A2" s="21"/>
      <c r="B2" s="22" t="s">
        <v>37</v>
      </c>
      <c r="C2" s="20" t="s">
        <v>39</v>
      </c>
    </row>
    <row r="3" spans="1:3" x14ac:dyDescent="0.5">
      <c r="A3" s="26">
        <v>1</v>
      </c>
      <c r="B3" s="26" t="s">
        <v>158</v>
      </c>
      <c r="C3" s="29"/>
    </row>
    <row r="4" spans="1:3" x14ac:dyDescent="0.5">
      <c r="A4" s="26">
        <v>2</v>
      </c>
      <c r="B4" s="26" t="s">
        <v>159</v>
      </c>
      <c r="C4" s="19" t="s">
        <v>40</v>
      </c>
    </row>
    <row r="5" spans="1:3" x14ac:dyDescent="0.5">
      <c r="A5" s="26">
        <v>3</v>
      </c>
      <c r="B5" s="26" t="s">
        <v>160</v>
      </c>
      <c r="C5" s="19"/>
    </row>
    <row r="6" spans="1:3" x14ac:dyDescent="0.5">
      <c r="A6" s="26">
        <v>4</v>
      </c>
      <c r="B6" s="26" t="s">
        <v>161</v>
      </c>
      <c r="C6" s="19" t="s">
        <v>40</v>
      </c>
    </row>
    <row r="7" spans="1:3" x14ac:dyDescent="0.5">
      <c r="A7" s="26">
        <v>5</v>
      </c>
      <c r="B7" s="26" t="s">
        <v>162</v>
      </c>
      <c r="C7" s="30"/>
    </row>
    <row r="8" spans="1:3" x14ac:dyDescent="0.5">
      <c r="A8" s="26">
        <v>6</v>
      </c>
      <c r="B8" s="19" t="s">
        <v>163</v>
      </c>
      <c r="C8" s="53"/>
    </row>
    <row r="9" spans="1:3" x14ac:dyDescent="0.5">
      <c r="A9" s="26">
        <v>7</v>
      </c>
      <c r="B9" s="26" t="s">
        <v>164</v>
      </c>
      <c r="C9" s="53"/>
    </row>
    <row r="10" spans="1:3" x14ac:dyDescent="0.5">
      <c r="A10" s="26">
        <v>8</v>
      </c>
      <c r="B10" s="26" t="s">
        <v>183</v>
      </c>
      <c r="C10" s="53"/>
    </row>
    <row r="11" spans="1:3" x14ac:dyDescent="0.5">
      <c r="A11" s="26">
        <v>9</v>
      </c>
      <c r="B11" s="26" t="s">
        <v>202</v>
      </c>
      <c r="C11" s="53"/>
    </row>
    <row r="12" spans="1:3" x14ac:dyDescent="0.5">
      <c r="A12" s="26">
        <v>10</v>
      </c>
      <c r="B12" s="26" t="s">
        <v>6</v>
      </c>
      <c r="C12" s="53"/>
    </row>
    <row r="13" spans="1:3" x14ac:dyDescent="0.5">
      <c r="A13" s="26">
        <v>11</v>
      </c>
      <c r="B13" s="74" t="s">
        <v>235</v>
      </c>
      <c r="C13"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C26"/>
  <sheetViews>
    <sheetView workbookViewId="0">
      <selection activeCell="A2" sqref="A2:G2"/>
    </sheetView>
  </sheetViews>
  <sheetFormatPr baseColWidth="10" defaultColWidth="11.3515625" defaultRowHeight="15.35" x14ac:dyDescent="0.5"/>
  <cols>
    <col min="1" max="1" width="13.1171875" style="20" customWidth="1"/>
    <col min="2" max="2" width="62.87890625" style="20" customWidth="1"/>
    <col min="3" max="16384" width="11.3515625" style="20"/>
  </cols>
  <sheetData>
    <row r="1" spans="1:3" ht="15.7" thickBot="1" x14ac:dyDescent="0.55000000000000004">
      <c r="A1" s="10" t="s">
        <v>128</v>
      </c>
      <c r="B1" s="32">
        <v>21</v>
      </c>
      <c r="C1" s="20">
        <f>MAX($A$3:$A$26)-1</f>
        <v>23</v>
      </c>
    </row>
    <row r="2" spans="1:3" ht="15.7" thickTop="1" x14ac:dyDescent="0.5">
      <c r="A2" s="27" t="s">
        <v>36</v>
      </c>
      <c r="B2" s="27" t="s">
        <v>37</v>
      </c>
      <c r="C2" s="20" t="s">
        <v>38</v>
      </c>
    </row>
    <row r="3" spans="1:3" x14ac:dyDescent="0.5">
      <c r="A3" s="43">
        <v>1</v>
      </c>
      <c r="B3" s="43" t="s">
        <v>165</v>
      </c>
      <c r="C3" s="58"/>
    </row>
    <row r="4" spans="1:3" x14ac:dyDescent="0.5">
      <c r="A4" s="43">
        <v>2</v>
      </c>
      <c r="B4" s="43" t="s">
        <v>166</v>
      </c>
      <c r="C4" s="59" t="s">
        <v>40</v>
      </c>
    </row>
    <row r="5" spans="1:3" x14ac:dyDescent="0.5">
      <c r="A5" s="43">
        <v>3</v>
      </c>
      <c r="B5" s="43" t="s">
        <v>167</v>
      </c>
      <c r="C5" s="59"/>
    </row>
    <row r="6" spans="1:3" x14ac:dyDescent="0.5">
      <c r="A6" s="43">
        <v>4</v>
      </c>
      <c r="B6" s="43" t="s">
        <v>168</v>
      </c>
      <c r="C6" s="59" t="s">
        <v>40</v>
      </c>
    </row>
    <row r="7" spans="1:3" ht="25.35" x14ac:dyDescent="0.5">
      <c r="A7" s="43">
        <v>5</v>
      </c>
      <c r="B7" s="43" t="s">
        <v>169</v>
      </c>
      <c r="C7" s="59"/>
    </row>
    <row r="8" spans="1:3" x14ac:dyDescent="0.5">
      <c r="A8" s="43">
        <v>6</v>
      </c>
      <c r="B8" s="43" t="s">
        <v>180</v>
      </c>
      <c r="C8" s="59"/>
    </row>
    <row r="9" spans="1:3" ht="25.35" x14ac:dyDescent="0.5">
      <c r="A9" s="43">
        <v>7</v>
      </c>
      <c r="B9" s="43" t="s">
        <v>170</v>
      </c>
      <c r="C9" s="59"/>
    </row>
    <row r="10" spans="1:3" x14ac:dyDescent="0.5">
      <c r="A10" s="43">
        <v>8</v>
      </c>
      <c r="B10" s="43" t="s">
        <v>171</v>
      </c>
      <c r="C10" s="59"/>
    </row>
    <row r="11" spans="1:3" x14ac:dyDescent="0.5">
      <c r="A11" s="43">
        <v>9</v>
      </c>
      <c r="B11" s="28" t="s">
        <v>172</v>
      </c>
      <c r="C11" s="59"/>
    </row>
    <row r="12" spans="1:3" x14ac:dyDescent="0.5">
      <c r="A12" s="43">
        <v>10</v>
      </c>
      <c r="B12" s="28" t="s">
        <v>173</v>
      </c>
      <c r="C12" s="59"/>
    </row>
    <row r="13" spans="1:3" x14ac:dyDescent="0.5">
      <c r="A13" s="43">
        <v>11</v>
      </c>
      <c r="B13" s="28" t="s">
        <v>174</v>
      </c>
      <c r="C13" s="59"/>
    </row>
    <row r="14" spans="1:3" x14ac:dyDescent="0.5">
      <c r="A14" s="43">
        <v>12</v>
      </c>
      <c r="B14" s="28" t="s">
        <v>175</v>
      </c>
      <c r="C14" s="59"/>
    </row>
    <row r="15" spans="1:3" x14ac:dyDescent="0.5">
      <c r="A15" s="43">
        <v>13</v>
      </c>
      <c r="B15" s="28" t="s">
        <v>176</v>
      </c>
      <c r="C15" s="59"/>
    </row>
    <row r="16" spans="1:3" x14ac:dyDescent="0.5">
      <c r="A16" s="43">
        <v>14</v>
      </c>
      <c r="B16" s="28" t="s">
        <v>181</v>
      </c>
      <c r="C16" s="26"/>
    </row>
    <row r="17" spans="1:3" x14ac:dyDescent="0.5">
      <c r="A17" s="43">
        <v>15</v>
      </c>
      <c r="B17" s="43" t="s">
        <v>177</v>
      </c>
      <c r="C17" s="26"/>
    </row>
    <row r="18" spans="1:3" ht="28" x14ac:dyDescent="0.5">
      <c r="A18" s="43">
        <v>16</v>
      </c>
      <c r="B18" s="28" t="s">
        <v>182</v>
      </c>
      <c r="C18" s="26"/>
    </row>
    <row r="19" spans="1:3" ht="38" x14ac:dyDescent="0.5">
      <c r="A19" s="43">
        <v>17</v>
      </c>
      <c r="B19" s="43" t="s">
        <v>178</v>
      </c>
      <c r="C19" s="26"/>
    </row>
    <row r="20" spans="1:3" x14ac:dyDescent="0.5">
      <c r="A20" s="43">
        <v>18</v>
      </c>
      <c r="B20" s="28" t="s">
        <v>179</v>
      </c>
      <c r="C20" s="26"/>
    </row>
    <row r="21" spans="1:3" ht="28" x14ac:dyDescent="0.5">
      <c r="A21" s="43">
        <v>19</v>
      </c>
      <c r="B21" s="28" t="s">
        <v>184</v>
      </c>
      <c r="C21" s="26"/>
    </row>
    <row r="22" spans="1:3" ht="28" x14ac:dyDescent="0.5">
      <c r="A22" s="43">
        <v>20</v>
      </c>
      <c r="B22" s="28" t="s">
        <v>214</v>
      </c>
      <c r="C22" s="26"/>
    </row>
    <row r="23" spans="1:3" x14ac:dyDescent="0.5">
      <c r="A23" s="43">
        <v>21</v>
      </c>
      <c r="B23" s="28" t="s">
        <v>215</v>
      </c>
      <c r="C23" s="26"/>
    </row>
    <row r="24" spans="1:3" x14ac:dyDescent="0.5">
      <c r="A24" s="43">
        <v>22</v>
      </c>
      <c r="B24" s="28" t="s">
        <v>216</v>
      </c>
      <c r="C24" s="26"/>
    </row>
    <row r="25" spans="1:3" x14ac:dyDescent="0.5">
      <c r="A25" s="43">
        <v>23</v>
      </c>
      <c r="B25" s="28" t="s">
        <v>6</v>
      </c>
      <c r="C25" s="26"/>
    </row>
    <row r="26" spans="1:3" x14ac:dyDescent="0.5">
      <c r="A26" s="43">
        <v>24</v>
      </c>
      <c r="B26" s="74" t="s">
        <v>235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5"/>
  <dimension ref="A1:C26"/>
  <sheetViews>
    <sheetView workbookViewId="0">
      <selection activeCell="A2" sqref="A2:G2"/>
    </sheetView>
  </sheetViews>
  <sheetFormatPr baseColWidth="10" defaultColWidth="11.3515625" defaultRowHeight="15.35" x14ac:dyDescent="0.5"/>
  <cols>
    <col min="1" max="1" width="13.1171875" style="20" customWidth="1"/>
    <col min="2" max="2" width="55.1171875" style="20" customWidth="1"/>
    <col min="3" max="16384" width="11.3515625" style="20"/>
  </cols>
  <sheetData>
    <row r="1" spans="1:3" ht="15.7" thickBot="1" x14ac:dyDescent="0.55000000000000004">
      <c r="A1" s="20" t="s">
        <v>129</v>
      </c>
      <c r="B1" s="32">
        <v>21</v>
      </c>
      <c r="C1" s="20">
        <f>MAX($A$3:$A$26)-1</f>
        <v>23</v>
      </c>
    </row>
    <row r="2" spans="1:3" ht="15.7" thickTop="1" x14ac:dyDescent="0.5">
      <c r="A2" s="27" t="s">
        <v>36</v>
      </c>
      <c r="B2" s="27" t="s">
        <v>37</v>
      </c>
      <c r="C2" s="20" t="s">
        <v>38</v>
      </c>
    </row>
    <row r="3" spans="1:3" x14ac:dyDescent="0.5">
      <c r="A3" s="43">
        <v>1</v>
      </c>
      <c r="B3" s="43" t="s">
        <v>165</v>
      </c>
      <c r="C3" s="58"/>
    </row>
    <row r="4" spans="1:3" x14ac:dyDescent="0.5">
      <c r="A4" s="43">
        <v>2</v>
      </c>
      <c r="B4" s="43" t="s">
        <v>166</v>
      </c>
      <c r="C4" s="59" t="s">
        <v>40</v>
      </c>
    </row>
    <row r="5" spans="1:3" x14ac:dyDescent="0.5">
      <c r="A5" s="43">
        <v>3</v>
      </c>
      <c r="B5" s="43" t="s">
        <v>167</v>
      </c>
      <c r="C5" s="59"/>
    </row>
    <row r="6" spans="1:3" x14ac:dyDescent="0.5">
      <c r="A6" s="43">
        <v>4</v>
      </c>
      <c r="B6" s="43" t="s">
        <v>168</v>
      </c>
      <c r="C6" s="59" t="s">
        <v>40</v>
      </c>
    </row>
    <row r="7" spans="1:3" ht="25.35" x14ac:dyDescent="0.5">
      <c r="A7" s="43">
        <v>5</v>
      </c>
      <c r="B7" s="43" t="s">
        <v>169</v>
      </c>
      <c r="C7" s="59"/>
    </row>
    <row r="8" spans="1:3" ht="25.35" x14ac:dyDescent="0.5">
      <c r="A8" s="43">
        <v>6</v>
      </c>
      <c r="B8" s="43" t="s">
        <v>180</v>
      </c>
      <c r="C8" s="59"/>
    </row>
    <row r="9" spans="1:3" ht="25.35" x14ac:dyDescent="0.5">
      <c r="A9" s="43">
        <v>7</v>
      </c>
      <c r="B9" s="43" t="s">
        <v>170</v>
      </c>
      <c r="C9" s="59"/>
    </row>
    <row r="10" spans="1:3" x14ac:dyDescent="0.5">
      <c r="A10" s="43">
        <v>8</v>
      </c>
      <c r="B10" s="43" t="s">
        <v>171</v>
      </c>
      <c r="C10" s="59"/>
    </row>
    <row r="11" spans="1:3" x14ac:dyDescent="0.5">
      <c r="A11" s="43">
        <v>9</v>
      </c>
      <c r="B11" s="28" t="s">
        <v>172</v>
      </c>
      <c r="C11" s="59"/>
    </row>
    <row r="12" spans="1:3" x14ac:dyDescent="0.5">
      <c r="A12" s="43">
        <v>10</v>
      </c>
      <c r="B12" s="28" t="s">
        <v>173</v>
      </c>
      <c r="C12" s="59"/>
    </row>
    <row r="13" spans="1:3" x14ac:dyDescent="0.5">
      <c r="A13" s="43">
        <v>11</v>
      </c>
      <c r="B13" s="28" t="s">
        <v>174</v>
      </c>
      <c r="C13" s="59"/>
    </row>
    <row r="14" spans="1:3" x14ac:dyDescent="0.5">
      <c r="A14" s="43">
        <v>12</v>
      </c>
      <c r="B14" s="28" t="s">
        <v>175</v>
      </c>
      <c r="C14" s="59"/>
    </row>
    <row r="15" spans="1:3" x14ac:dyDescent="0.5">
      <c r="A15" s="43">
        <v>13</v>
      </c>
      <c r="B15" s="28" t="s">
        <v>176</v>
      </c>
      <c r="C15" s="59"/>
    </row>
    <row r="16" spans="1:3" x14ac:dyDescent="0.5">
      <c r="A16" s="43">
        <v>14</v>
      </c>
      <c r="B16" s="28" t="s">
        <v>181</v>
      </c>
      <c r="C16" s="26"/>
    </row>
    <row r="17" spans="1:3" x14ac:dyDescent="0.5">
      <c r="A17" s="43">
        <v>15</v>
      </c>
      <c r="B17" s="43" t="s">
        <v>177</v>
      </c>
      <c r="C17" s="26"/>
    </row>
    <row r="18" spans="1:3" ht="28" x14ac:dyDescent="0.5">
      <c r="A18" s="43">
        <v>16</v>
      </c>
      <c r="B18" s="28" t="s">
        <v>182</v>
      </c>
      <c r="C18" s="26"/>
    </row>
    <row r="19" spans="1:3" ht="38" x14ac:dyDescent="0.5">
      <c r="A19" s="43">
        <v>17</v>
      </c>
      <c r="B19" s="43" t="s">
        <v>178</v>
      </c>
      <c r="C19" s="26"/>
    </row>
    <row r="20" spans="1:3" x14ac:dyDescent="0.5">
      <c r="A20" s="43">
        <v>18</v>
      </c>
      <c r="B20" s="28" t="s">
        <v>179</v>
      </c>
      <c r="C20" s="26"/>
    </row>
    <row r="21" spans="1:3" ht="28" x14ac:dyDescent="0.5">
      <c r="A21" s="43">
        <v>19</v>
      </c>
      <c r="B21" s="28" t="s">
        <v>184</v>
      </c>
      <c r="C21" s="26"/>
    </row>
    <row r="22" spans="1:3" ht="28" x14ac:dyDescent="0.5">
      <c r="A22" s="43">
        <v>20</v>
      </c>
      <c r="B22" s="28" t="s">
        <v>214</v>
      </c>
      <c r="C22" s="26"/>
    </row>
    <row r="23" spans="1:3" x14ac:dyDescent="0.5">
      <c r="A23" s="43">
        <v>21</v>
      </c>
      <c r="B23" s="28" t="s">
        <v>215</v>
      </c>
      <c r="C23" s="26"/>
    </row>
    <row r="24" spans="1:3" x14ac:dyDescent="0.5">
      <c r="A24" s="43">
        <v>22</v>
      </c>
      <c r="B24" s="28" t="s">
        <v>216</v>
      </c>
      <c r="C24" s="26"/>
    </row>
    <row r="25" spans="1:3" x14ac:dyDescent="0.5">
      <c r="A25" s="43">
        <v>23</v>
      </c>
      <c r="B25" s="28" t="s">
        <v>6</v>
      </c>
      <c r="C25" s="26"/>
    </row>
    <row r="26" spans="1:3" x14ac:dyDescent="0.5">
      <c r="A26" s="43">
        <v>24</v>
      </c>
      <c r="B26" s="74" t="s">
        <v>235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dimension ref="A1:C26"/>
  <sheetViews>
    <sheetView workbookViewId="0">
      <selection activeCell="A2" sqref="A2:G2"/>
    </sheetView>
  </sheetViews>
  <sheetFormatPr baseColWidth="10" defaultColWidth="11.3515625" defaultRowHeight="15.35" x14ac:dyDescent="0.5"/>
  <cols>
    <col min="1" max="1" width="13.1171875" style="20" customWidth="1"/>
    <col min="2" max="2" width="55.1171875" style="19" customWidth="1"/>
    <col min="3" max="16384" width="11.3515625" style="20"/>
  </cols>
  <sheetData>
    <row r="1" spans="1:3" ht="15.7" thickBot="1" x14ac:dyDescent="0.55000000000000004">
      <c r="A1" s="10" t="s">
        <v>130</v>
      </c>
      <c r="B1" s="31">
        <v>22</v>
      </c>
      <c r="C1" s="20">
        <f>MAX($A$3:$A$26)-1</f>
        <v>23</v>
      </c>
    </row>
    <row r="2" spans="1:3" ht="15.7" thickTop="1" x14ac:dyDescent="0.5">
      <c r="A2" s="27" t="s">
        <v>36</v>
      </c>
      <c r="B2" s="22" t="s">
        <v>37</v>
      </c>
      <c r="C2" s="20" t="s">
        <v>38</v>
      </c>
    </row>
    <row r="3" spans="1:3" x14ac:dyDescent="0.5">
      <c r="A3" s="43">
        <v>1</v>
      </c>
      <c r="B3" s="43" t="s">
        <v>165</v>
      </c>
      <c r="C3" s="58"/>
    </row>
    <row r="4" spans="1:3" x14ac:dyDescent="0.5">
      <c r="A4" s="43">
        <v>2</v>
      </c>
      <c r="B4" s="43" t="s">
        <v>166</v>
      </c>
      <c r="C4" s="59" t="s">
        <v>40</v>
      </c>
    </row>
    <row r="5" spans="1:3" x14ac:dyDescent="0.5">
      <c r="A5" s="43">
        <v>3</v>
      </c>
      <c r="B5" s="43" t="s">
        <v>167</v>
      </c>
      <c r="C5" s="59"/>
    </row>
    <row r="6" spans="1:3" x14ac:dyDescent="0.5">
      <c r="A6" s="43">
        <v>4</v>
      </c>
      <c r="B6" s="43" t="s">
        <v>168</v>
      </c>
      <c r="C6" s="59" t="s">
        <v>40</v>
      </c>
    </row>
    <row r="7" spans="1:3" ht="25.35" x14ac:dyDescent="0.5">
      <c r="A7" s="43">
        <v>5</v>
      </c>
      <c r="B7" s="43" t="s">
        <v>169</v>
      </c>
      <c r="C7" s="59"/>
    </row>
    <row r="8" spans="1:3" ht="25.35" x14ac:dyDescent="0.5">
      <c r="A8" s="43">
        <v>6</v>
      </c>
      <c r="B8" s="43" t="s">
        <v>180</v>
      </c>
      <c r="C8" s="59"/>
    </row>
    <row r="9" spans="1:3" ht="25.35" x14ac:dyDescent="0.5">
      <c r="A9" s="43">
        <v>7</v>
      </c>
      <c r="B9" s="43" t="s">
        <v>170</v>
      </c>
      <c r="C9" s="59"/>
    </row>
    <row r="10" spans="1:3" x14ac:dyDescent="0.5">
      <c r="A10" s="43">
        <v>8</v>
      </c>
      <c r="B10" s="43" t="s">
        <v>171</v>
      </c>
      <c r="C10" s="59"/>
    </row>
    <row r="11" spans="1:3" x14ac:dyDescent="0.5">
      <c r="A11" s="43">
        <v>9</v>
      </c>
      <c r="B11" s="28" t="s">
        <v>172</v>
      </c>
      <c r="C11" s="59"/>
    </row>
    <row r="12" spans="1:3" x14ac:dyDescent="0.5">
      <c r="A12" s="43">
        <v>10</v>
      </c>
      <c r="B12" s="28" t="s">
        <v>173</v>
      </c>
      <c r="C12" s="59"/>
    </row>
    <row r="13" spans="1:3" x14ac:dyDescent="0.5">
      <c r="A13" s="43">
        <v>11</v>
      </c>
      <c r="B13" s="28" t="s">
        <v>174</v>
      </c>
      <c r="C13" s="59"/>
    </row>
    <row r="14" spans="1:3" x14ac:dyDescent="0.5">
      <c r="A14" s="43">
        <v>12</v>
      </c>
      <c r="B14" s="28" t="s">
        <v>175</v>
      </c>
      <c r="C14" s="59"/>
    </row>
    <row r="15" spans="1:3" x14ac:dyDescent="0.5">
      <c r="A15" s="43">
        <v>13</v>
      </c>
      <c r="B15" s="28" t="s">
        <v>176</v>
      </c>
      <c r="C15" s="59"/>
    </row>
    <row r="16" spans="1:3" x14ac:dyDescent="0.5">
      <c r="A16" s="43">
        <v>14</v>
      </c>
      <c r="B16" s="28" t="s">
        <v>181</v>
      </c>
      <c r="C16" s="26"/>
    </row>
    <row r="17" spans="1:3" x14ac:dyDescent="0.5">
      <c r="A17" s="43">
        <v>15</v>
      </c>
      <c r="B17" s="43" t="s">
        <v>177</v>
      </c>
      <c r="C17" s="26"/>
    </row>
    <row r="18" spans="1:3" ht="28" x14ac:dyDescent="0.5">
      <c r="A18" s="43">
        <v>16</v>
      </c>
      <c r="B18" s="28" t="s">
        <v>182</v>
      </c>
      <c r="C18" s="26"/>
    </row>
    <row r="19" spans="1:3" ht="38" x14ac:dyDescent="0.5">
      <c r="A19" s="43">
        <v>17</v>
      </c>
      <c r="B19" s="43" t="s">
        <v>178</v>
      </c>
      <c r="C19" s="26"/>
    </row>
    <row r="20" spans="1:3" x14ac:dyDescent="0.5">
      <c r="A20" s="43">
        <v>18</v>
      </c>
      <c r="B20" s="28" t="s">
        <v>179</v>
      </c>
      <c r="C20" s="26"/>
    </row>
    <row r="21" spans="1:3" ht="28" x14ac:dyDescent="0.5">
      <c r="A21" s="43">
        <v>19</v>
      </c>
      <c r="B21" s="28" t="s">
        <v>184</v>
      </c>
      <c r="C21" s="26"/>
    </row>
    <row r="22" spans="1:3" ht="28" x14ac:dyDescent="0.5">
      <c r="A22" s="43">
        <v>20</v>
      </c>
      <c r="B22" s="28" t="s">
        <v>214</v>
      </c>
      <c r="C22" s="26"/>
    </row>
    <row r="23" spans="1:3" x14ac:dyDescent="0.5">
      <c r="A23" s="43">
        <v>21</v>
      </c>
      <c r="B23" s="28" t="s">
        <v>215</v>
      </c>
      <c r="C23" s="26"/>
    </row>
    <row r="24" spans="1:3" x14ac:dyDescent="0.5">
      <c r="A24" s="43">
        <v>22</v>
      </c>
      <c r="B24" s="28" t="s">
        <v>216</v>
      </c>
      <c r="C24" s="26"/>
    </row>
    <row r="25" spans="1:3" x14ac:dyDescent="0.5">
      <c r="A25" s="43">
        <v>23</v>
      </c>
      <c r="B25" s="28" t="s">
        <v>6</v>
      </c>
      <c r="C25" s="26"/>
    </row>
    <row r="26" spans="1:3" x14ac:dyDescent="0.5">
      <c r="A26" s="43">
        <v>24</v>
      </c>
      <c r="B26" s="74" t="s">
        <v>235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203AF-229F-4A57-9AAC-A14E87688B3D}">
  <dimension ref="A1"/>
  <sheetViews>
    <sheetView workbookViewId="0"/>
  </sheetViews>
  <sheetFormatPr baseColWidth="10" defaultColWidth="11.41015625" defaultRowHeight="14" x14ac:dyDescent="0.45"/>
  <cols>
    <col min="1" max="16384" width="11.41015625" style="142"/>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7"/>
  <dimension ref="A1:D26"/>
  <sheetViews>
    <sheetView topLeftCell="A3" workbookViewId="0">
      <selection activeCell="A2" sqref="A2:G2"/>
    </sheetView>
  </sheetViews>
  <sheetFormatPr baseColWidth="10" defaultColWidth="11.3515625" defaultRowHeight="15.35" x14ac:dyDescent="0.5"/>
  <cols>
    <col min="1" max="1" width="13.1171875" style="20" customWidth="1"/>
    <col min="2" max="2" width="54" style="19" bestFit="1" customWidth="1"/>
    <col min="3" max="16384" width="11.3515625" style="20"/>
  </cols>
  <sheetData>
    <row r="1" spans="1:4" ht="15.7" thickBot="1" x14ac:dyDescent="0.55000000000000004">
      <c r="A1" s="20" t="s">
        <v>118</v>
      </c>
      <c r="B1" s="31">
        <v>24</v>
      </c>
      <c r="C1" s="20">
        <f>MAX($A$3:$A$26)-1</f>
        <v>23</v>
      </c>
    </row>
    <row r="2" spans="1:4" ht="15.7" thickTop="1" x14ac:dyDescent="0.5">
      <c r="A2" s="27" t="s">
        <v>36</v>
      </c>
      <c r="B2" s="22" t="s">
        <v>37</v>
      </c>
      <c r="C2" s="20" t="s">
        <v>38</v>
      </c>
    </row>
    <row r="3" spans="1:4" x14ac:dyDescent="0.5">
      <c r="A3" s="26">
        <v>1</v>
      </c>
      <c r="B3" s="26" t="s">
        <v>133</v>
      </c>
      <c r="C3" s="29"/>
      <c r="D3" s="24"/>
    </row>
    <row r="4" spans="1:4" x14ac:dyDescent="0.5">
      <c r="A4" s="26">
        <v>2</v>
      </c>
      <c r="B4" s="26" t="s">
        <v>134</v>
      </c>
      <c r="C4" s="19" t="s">
        <v>40</v>
      </c>
    </row>
    <row r="5" spans="1:4" x14ac:dyDescent="0.5">
      <c r="A5" s="26">
        <v>3</v>
      </c>
      <c r="B5" s="26" t="s">
        <v>135</v>
      </c>
      <c r="C5" s="19"/>
      <c r="D5" s="25"/>
    </row>
    <row r="6" spans="1:4" x14ac:dyDescent="0.5">
      <c r="A6" s="26">
        <v>4</v>
      </c>
      <c r="B6" s="26" t="s">
        <v>136</v>
      </c>
      <c r="C6" s="19" t="s">
        <v>40</v>
      </c>
      <c r="D6" s="25"/>
    </row>
    <row r="7" spans="1:4" x14ac:dyDescent="0.5">
      <c r="A7" s="26">
        <v>5</v>
      </c>
      <c r="B7" s="26" t="s">
        <v>186</v>
      </c>
      <c r="C7" s="19"/>
      <c r="D7" s="25"/>
    </row>
    <row r="8" spans="1:4" x14ac:dyDescent="0.5">
      <c r="A8" s="26">
        <v>6</v>
      </c>
      <c r="B8" s="26" t="s">
        <v>187</v>
      </c>
      <c r="C8" s="19" t="s">
        <v>40</v>
      </c>
      <c r="D8" s="25"/>
    </row>
    <row r="9" spans="1:4" x14ac:dyDescent="0.5">
      <c r="A9" s="26">
        <v>7</v>
      </c>
      <c r="B9" s="26" t="s">
        <v>217</v>
      </c>
      <c r="C9" s="19"/>
      <c r="D9" s="25"/>
    </row>
    <row r="10" spans="1:4" x14ac:dyDescent="0.5">
      <c r="A10" s="26">
        <v>8</v>
      </c>
      <c r="B10" s="26" t="s">
        <v>218</v>
      </c>
      <c r="C10" s="19" t="s">
        <v>40</v>
      </c>
      <c r="D10" s="25"/>
    </row>
    <row r="11" spans="1:4" x14ac:dyDescent="0.5">
      <c r="A11" s="26">
        <v>9</v>
      </c>
      <c r="B11" s="26" t="s">
        <v>137</v>
      </c>
      <c r="C11" s="19"/>
      <c r="D11" s="25"/>
    </row>
    <row r="12" spans="1:4" x14ac:dyDescent="0.5">
      <c r="A12" s="26">
        <v>10</v>
      </c>
      <c r="B12" s="26" t="s">
        <v>138</v>
      </c>
      <c r="C12" s="19"/>
      <c r="D12" s="25"/>
    </row>
    <row r="13" spans="1:4" x14ac:dyDescent="0.5">
      <c r="A13" s="26">
        <v>11</v>
      </c>
      <c r="B13" s="26" t="s">
        <v>139</v>
      </c>
      <c r="C13" s="19"/>
      <c r="D13" s="25"/>
    </row>
    <row r="14" spans="1:4" x14ac:dyDescent="0.5">
      <c r="A14" s="26">
        <v>12</v>
      </c>
      <c r="B14" s="28" t="s">
        <v>140</v>
      </c>
      <c r="C14" s="19"/>
      <c r="D14" s="25"/>
    </row>
    <row r="15" spans="1:4" ht="28" x14ac:dyDescent="0.5">
      <c r="A15" s="26">
        <v>13</v>
      </c>
      <c r="B15" s="28" t="s">
        <v>141</v>
      </c>
      <c r="C15" s="19"/>
      <c r="D15" s="25"/>
    </row>
    <row r="16" spans="1:4" x14ac:dyDescent="0.5">
      <c r="A16" s="26">
        <v>14</v>
      </c>
      <c r="B16" s="28" t="s">
        <v>142</v>
      </c>
      <c r="C16" s="19"/>
      <c r="D16" s="25"/>
    </row>
    <row r="17" spans="1:4" x14ac:dyDescent="0.5">
      <c r="A17" s="26">
        <v>15</v>
      </c>
      <c r="B17" s="26" t="s">
        <v>203</v>
      </c>
      <c r="C17" s="19"/>
      <c r="D17" s="25"/>
    </row>
    <row r="18" spans="1:4" x14ac:dyDescent="0.5">
      <c r="A18" s="26">
        <v>16</v>
      </c>
      <c r="B18" s="26" t="s">
        <v>212</v>
      </c>
      <c r="C18" s="19"/>
      <c r="D18" s="25"/>
    </row>
    <row r="19" spans="1:4" x14ac:dyDescent="0.5">
      <c r="A19" s="26">
        <v>17</v>
      </c>
      <c r="B19" s="26" t="s">
        <v>219</v>
      </c>
      <c r="C19" s="19"/>
      <c r="D19" s="25"/>
    </row>
    <row r="20" spans="1:4" x14ac:dyDescent="0.5">
      <c r="A20" s="26">
        <v>18</v>
      </c>
      <c r="B20" s="26" t="s">
        <v>312</v>
      </c>
      <c r="C20" s="19"/>
      <c r="D20" s="25"/>
    </row>
    <row r="21" spans="1:4" x14ac:dyDescent="0.5">
      <c r="A21" s="26">
        <v>19</v>
      </c>
      <c r="B21" s="26" t="s">
        <v>248</v>
      </c>
      <c r="C21" s="19"/>
      <c r="D21" s="25"/>
    </row>
    <row r="22" spans="1:4" x14ac:dyDescent="0.5">
      <c r="A22" s="26">
        <v>20</v>
      </c>
      <c r="B22" s="26" t="s">
        <v>251</v>
      </c>
      <c r="C22" s="19"/>
      <c r="D22" s="25"/>
    </row>
    <row r="23" spans="1:4" x14ac:dyDescent="0.5">
      <c r="A23" s="26">
        <v>21</v>
      </c>
      <c r="B23" s="26" t="s">
        <v>308</v>
      </c>
      <c r="C23" s="19"/>
      <c r="D23" s="25"/>
    </row>
    <row r="24" spans="1:4" x14ac:dyDescent="0.5">
      <c r="A24" s="26">
        <v>22</v>
      </c>
      <c r="B24" s="26" t="s">
        <v>309</v>
      </c>
      <c r="C24" s="19"/>
      <c r="D24" s="25"/>
    </row>
    <row r="25" spans="1:4" x14ac:dyDescent="0.5">
      <c r="A25" s="26">
        <v>23</v>
      </c>
      <c r="B25" s="26" t="s">
        <v>6</v>
      </c>
      <c r="C25" s="19"/>
      <c r="D25" s="24"/>
    </row>
    <row r="26" spans="1:4" x14ac:dyDescent="0.5">
      <c r="A26" s="26">
        <v>24</v>
      </c>
      <c r="B26" s="74" t="s">
        <v>235</v>
      </c>
      <c r="C26"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C25"/>
  <sheetViews>
    <sheetView workbookViewId="0">
      <selection activeCell="A2" sqref="A2:G2"/>
    </sheetView>
  </sheetViews>
  <sheetFormatPr baseColWidth="10" defaultColWidth="11.3515625" defaultRowHeight="15.35" x14ac:dyDescent="0.5"/>
  <cols>
    <col min="1" max="1" width="13.1171875" style="20" customWidth="1"/>
    <col min="2" max="2" width="56.76171875" style="20" customWidth="1"/>
    <col min="3" max="16384" width="11.3515625" style="20"/>
  </cols>
  <sheetData>
    <row r="1" spans="1:3" x14ac:dyDescent="0.5">
      <c r="A1" s="20" t="s">
        <v>131</v>
      </c>
      <c r="B1" s="32">
        <v>23</v>
      </c>
      <c r="C1" s="20">
        <f>MAX($A$3:$A$25)-1</f>
        <v>22</v>
      </c>
    </row>
    <row r="2" spans="1:3" x14ac:dyDescent="0.5">
      <c r="A2" s="55" t="s">
        <v>36</v>
      </c>
      <c r="B2" s="55" t="s">
        <v>37</v>
      </c>
      <c r="C2" s="20" t="s">
        <v>38</v>
      </c>
    </row>
    <row r="3" spans="1:3" x14ac:dyDescent="0.5">
      <c r="A3" s="26">
        <v>1</v>
      </c>
      <c r="B3" s="26" t="s">
        <v>133</v>
      </c>
      <c r="C3" s="29"/>
    </row>
    <row r="4" spans="1:3" x14ac:dyDescent="0.5">
      <c r="A4" s="26">
        <v>2</v>
      </c>
      <c r="B4" s="26" t="s">
        <v>134</v>
      </c>
      <c r="C4" s="19" t="s">
        <v>40</v>
      </c>
    </row>
    <row r="5" spans="1:3" x14ac:dyDescent="0.5">
      <c r="A5" s="26">
        <v>3</v>
      </c>
      <c r="B5" s="26" t="s">
        <v>135</v>
      </c>
      <c r="C5" s="19"/>
    </row>
    <row r="6" spans="1:3" x14ac:dyDescent="0.5">
      <c r="A6" s="26">
        <v>4</v>
      </c>
      <c r="B6" s="26" t="s">
        <v>136</v>
      </c>
      <c r="C6" s="19" t="s">
        <v>40</v>
      </c>
    </row>
    <row r="7" spans="1:3" x14ac:dyDescent="0.5">
      <c r="A7" s="26">
        <v>5</v>
      </c>
      <c r="B7" s="26" t="s">
        <v>186</v>
      </c>
      <c r="C7" s="19"/>
    </row>
    <row r="8" spans="1:3" x14ac:dyDescent="0.5">
      <c r="A8" s="26">
        <v>6</v>
      </c>
      <c r="B8" s="26" t="s">
        <v>187</v>
      </c>
      <c r="C8" s="19" t="s">
        <v>40</v>
      </c>
    </row>
    <row r="9" spans="1:3" x14ac:dyDescent="0.5">
      <c r="A9" s="26">
        <v>7</v>
      </c>
      <c r="B9" s="26" t="s">
        <v>217</v>
      </c>
      <c r="C9" s="19"/>
    </row>
    <row r="10" spans="1:3" x14ac:dyDescent="0.5">
      <c r="A10" s="26">
        <v>8</v>
      </c>
      <c r="B10" s="26" t="s">
        <v>218</v>
      </c>
      <c r="C10" s="19" t="s">
        <v>40</v>
      </c>
    </row>
    <row r="11" spans="1:3" x14ac:dyDescent="0.5">
      <c r="A11" s="26">
        <v>9</v>
      </c>
      <c r="B11" s="26" t="s">
        <v>137</v>
      </c>
      <c r="C11" s="19"/>
    </row>
    <row r="12" spans="1:3" x14ac:dyDescent="0.5">
      <c r="A12" s="26">
        <v>10</v>
      </c>
      <c r="B12" s="26" t="s">
        <v>138</v>
      </c>
      <c r="C12" s="19"/>
    </row>
    <row r="13" spans="1:3" x14ac:dyDescent="0.5">
      <c r="A13" s="26">
        <v>11</v>
      </c>
      <c r="B13" s="26" t="s">
        <v>139</v>
      </c>
      <c r="C13" s="19"/>
    </row>
    <row r="14" spans="1:3" x14ac:dyDescent="0.5">
      <c r="A14" s="26">
        <v>12</v>
      </c>
      <c r="B14" s="28" t="s">
        <v>140</v>
      </c>
      <c r="C14" s="19"/>
    </row>
    <row r="15" spans="1:3" ht="28" x14ac:dyDescent="0.5">
      <c r="A15" s="26">
        <v>13</v>
      </c>
      <c r="B15" s="28" t="s">
        <v>141</v>
      </c>
      <c r="C15" s="19"/>
    </row>
    <row r="16" spans="1:3" x14ac:dyDescent="0.5">
      <c r="A16" s="26">
        <v>14</v>
      </c>
      <c r="B16" s="28" t="s">
        <v>142</v>
      </c>
      <c r="C16" s="19"/>
    </row>
    <row r="17" spans="1:3" x14ac:dyDescent="0.5">
      <c r="A17" s="26">
        <v>15</v>
      </c>
      <c r="B17" s="26" t="s">
        <v>203</v>
      </c>
      <c r="C17" s="19"/>
    </row>
    <row r="18" spans="1:3" x14ac:dyDescent="0.5">
      <c r="A18" s="26">
        <v>16</v>
      </c>
      <c r="B18" s="26" t="s">
        <v>212</v>
      </c>
      <c r="C18" s="19"/>
    </row>
    <row r="19" spans="1:3" x14ac:dyDescent="0.5">
      <c r="A19" s="26">
        <v>17</v>
      </c>
      <c r="B19" s="26" t="s">
        <v>219</v>
      </c>
      <c r="C19" s="19"/>
    </row>
    <row r="20" spans="1:3" x14ac:dyDescent="0.5">
      <c r="A20" s="26">
        <v>18</v>
      </c>
      <c r="B20" s="26" t="s">
        <v>313</v>
      </c>
      <c r="C20" s="19"/>
    </row>
    <row r="21" spans="1:3" ht="16.7" x14ac:dyDescent="0.5">
      <c r="A21" s="26">
        <v>19</v>
      </c>
      <c r="B21" s="105" t="s">
        <v>310</v>
      </c>
      <c r="C21" s="19"/>
    </row>
    <row r="22" spans="1:3" x14ac:dyDescent="0.5">
      <c r="A22" s="26">
        <v>20</v>
      </c>
      <c r="B22" s="26" t="s">
        <v>308</v>
      </c>
      <c r="C22" s="19"/>
    </row>
    <row r="23" spans="1:3" x14ac:dyDescent="0.5">
      <c r="A23" s="26">
        <v>21</v>
      </c>
      <c r="B23" s="26" t="s">
        <v>311</v>
      </c>
      <c r="C23" s="19"/>
    </row>
    <row r="24" spans="1:3" x14ac:dyDescent="0.5">
      <c r="A24" s="26">
        <v>22</v>
      </c>
      <c r="B24" s="26" t="s">
        <v>6</v>
      </c>
      <c r="C24" s="19"/>
    </row>
    <row r="25" spans="1:3" x14ac:dyDescent="0.5">
      <c r="A25" s="26">
        <v>23</v>
      </c>
      <c r="B25" s="74" t="s">
        <v>235</v>
      </c>
      <c r="C25"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C27"/>
  <sheetViews>
    <sheetView topLeftCell="A7" workbookViewId="0">
      <selection activeCell="A2" sqref="A2:G2"/>
    </sheetView>
  </sheetViews>
  <sheetFormatPr baseColWidth="10" defaultColWidth="11.3515625" defaultRowHeight="15.35" x14ac:dyDescent="0.5"/>
  <cols>
    <col min="1" max="1" width="13.1171875" style="20" customWidth="1"/>
    <col min="2" max="2" width="58" style="20" customWidth="1"/>
    <col min="3" max="16384" width="11.3515625" style="20"/>
  </cols>
  <sheetData>
    <row r="1" spans="1:3" ht="15.7" thickBot="1" x14ac:dyDescent="0.55000000000000004">
      <c r="A1" s="20" t="s">
        <v>132</v>
      </c>
      <c r="B1" s="32">
        <v>25</v>
      </c>
      <c r="C1" s="20">
        <f>MAX($A$3:$A$27)-1</f>
        <v>24</v>
      </c>
    </row>
    <row r="2" spans="1:3" ht="15.7" thickTop="1" x14ac:dyDescent="0.5">
      <c r="A2" s="27" t="s">
        <v>36</v>
      </c>
      <c r="B2" s="27" t="s">
        <v>37</v>
      </c>
      <c r="C2" s="20" t="s">
        <v>38</v>
      </c>
    </row>
    <row r="3" spans="1:3" x14ac:dyDescent="0.5">
      <c r="A3" s="42">
        <v>1</v>
      </c>
      <c r="B3" s="26" t="s">
        <v>143</v>
      </c>
      <c r="C3" s="42"/>
    </row>
    <row r="4" spans="1:3" x14ac:dyDescent="0.5">
      <c r="A4" s="42">
        <v>2</v>
      </c>
      <c r="B4" s="26" t="s">
        <v>144</v>
      </c>
      <c r="C4" s="42" t="s">
        <v>40</v>
      </c>
    </row>
    <row r="5" spans="1:3" x14ac:dyDescent="0.5">
      <c r="A5" s="42">
        <v>3</v>
      </c>
      <c r="B5" s="26" t="s">
        <v>145</v>
      </c>
      <c r="C5" s="42"/>
    </row>
    <row r="6" spans="1:3" x14ac:dyDescent="0.5">
      <c r="A6" s="42">
        <v>4</v>
      </c>
      <c r="B6" s="26" t="s">
        <v>146</v>
      </c>
      <c r="C6" s="42" t="s">
        <v>40</v>
      </c>
    </row>
    <row r="7" spans="1:3" x14ac:dyDescent="0.5">
      <c r="A7" s="42">
        <v>5</v>
      </c>
      <c r="B7" s="26" t="s">
        <v>147</v>
      </c>
      <c r="C7" s="42"/>
    </row>
    <row r="8" spans="1:3" x14ac:dyDescent="0.5">
      <c r="A8" s="42">
        <v>6</v>
      </c>
      <c r="B8" s="26" t="s">
        <v>148</v>
      </c>
      <c r="C8" s="42"/>
    </row>
    <row r="9" spans="1:3" x14ac:dyDescent="0.5">
      <c r="A9" s="42">
        <v>7</v>
      </c>
      <c r="B9" s="26" t="s">
        <v>149</v>
      </c>
      <c r="C9" s="42"/>
    </row>
    <row r="10" spans="1:3" ht="28" x14ac:dyDescent="0.5">
      <c r="A10" s="42">
        <v>8</v>
      </c>
      <c r="B10" s="28" t="s">
        <v>150</v>
      </c>
      <c r="C10" s="42"/>
    </row>
    <row r="11" spans="1:3" x14ac:dyDescent="0.5">
      <c r="A11" s="42">
        <v>9</v>
      </c>
      <c r="B11" s="28" t="s">
        <v>155</v>
      </c>
      <c r="C11" s="42"/>
    </row>
    <row r="12" spans="1:3" ht="28" x14ac:dyDescent="0.5">
      <c r="A12" s="42">
        <v>10</v>
      </c>
      <c r="B12" s="28" t="s">
        <v>151</v>
      </c>
      <c r="C12" s="42"/>
    </row>
    <row r="13" spans="1:3" ht="28" x14ac:dyDescent="0.5">
      <c r="A13" s="42">
        <v>11</v>
      </c>
      <c r="B13" s="28" t="s">
        <v>156</v>
      </c>
      <c r="C13" s="42"/>
    </row>
    <row r="14" spans="1:3" ht="28" x14ac:dyDescent="0.5">
      <c r="A14" s="42">
        <v>12</v>
      </c>
      <c r="B14" s="28" t="s">
        <v>152</v>
      </c>
      <c r="C14" s="42"/>
    </row>
    <row r="15" spans="1:3" ht="28" x14ac:dyDescent="0.5">
      <c r="A15" s="42">
        <v>13</v>
      </c>
      <c r="B15" s="28" t="s">
        <v>153</v>
      </c>
      <c r="C15" s="42"/>
    </row>
    <row r="16" spans="1:3" ht="42" x14ac:dyDescent="0.5">
      <c r="A16" s="42">
        <v>14</v>
      </c>
      <c r="B16" s="28" t="s">
        <v>154</v>
      </c>
      <c r="C16" s="42"/>
    </row>
    <row r="17" spans="1:3" x14ac:dyDescent="0.5">
      <c r="A17" s="42">
        <v>15</v>
      </c>
      <c r="B17" s="28" t="s">
        <v>142</v>
      </c>
      <c r="C17" s="42"/>
    </row>
    <row r="18" spans="1:3" x14ac:dyDescent="0.5">
      <c r="A18" s="42">
        <v>16</v>
      </c>
      <c r="B18" s="28" t="s">
        <v>213</v>
      </c>
      <c r="C18" s="42"/>
    </row>
    <row r="19" spans="1:3" x14ac:dyDescent="0.5">
      <c r="A19" s="42">
        <v>17</v>
      </c>
      <c r="B19" s="26" t="s">
        <v>219</v>
      </c>
      <c r="C19" s="19"/>
    </row>
    <row r="20" spans="1:3" x14ac:dyDescent="0.5">
      <c r="A20" s="42">
        <v>18</v>
      </c>
      <c r="B20" s="26" t="s">
        <v>217</v>
      </c>
      <c r="C20" s="19"/>
    </row>
    <row r="21" spans="1:3" x14ac:dyDescent="0.5">
      <c r="A21" s="42">
        <v>19</v>
      </c>
      <c r="B21" s="26" t="s">
        <v>218</v>
      </c>
      <c r="C21" s="19" t="s">
        <v>40</v>
      </c>
    </row>
    <row r="22" spans="1:3" x14ac:dyDescent="0.5">
      <c r="A22" s="42">
        <v>20</v>
      </c>
      <c r="B22" s="26" t="s">
        <v>249</v>
      </c>
      <c r="C22" s="19"/>
    </row>
    <row r="23" spans="1:3" x14ac:dyDescent="0.5">
      <c r="A23" s="42">
        <v>21</v>
      </c>
      <c r="B23" s="26" t="s">
        <v>248</v>
      </c>
      <c r="C23" s="19"/>
    </row>
    <row r="24" spans="1:3" x14ac:dyDescent="0.5">
      <c r="A24" s="42">
        <v>22</v>
      </c>
      <c r="B24" s="26" t="s">
        <v>251</v>
      </c>
      <c r="C24" s="19"/>
    </row>
    <row r="25" spans="1:3" x14ac:dyDescent="0.5">
      <c r="A25" s="42">
        <v>23</v>
      </c>
      <c r="B25" s="26" t="s">
        <v>308</v>
      </c>
      <c r="C25" s="19"/>
    </row>
    <row r="26" spans="1:3" x14ac:dyDescent="0.5">
      <c r="A26" s="42">
        <v>24</v>
      </c>
      <c r="B26" s="26" t="s">
        <v>6</v>
      </c>
      <c r="C26" s="26"/>
    </row>
    <row r="27" spans="1:3" x14ac:dyDescent="0.5">
      <c r="A27" s="42">
        <v>25</v>
      </c>
      <c r="B27" s="74" t="s">
        <v>235</v>
      </c>
      <c r="C27"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0"/>
  <dimension ref="A1:G28"/>
  <sheetViews>
    <sheetView workbookViewId="0">
      <selection activeCell="A2" sqref="A2:G2"/>
    </sheetView>
  </sheetViews>
  <sheetFormatPr baseColWidth="10" defaultColWidth="11.3515625" defaultRowHeight="15.35" x14ac:dyDescent="0.5"/>
  <cols>
    <col min="1" max="1" width="13.1171875" style="20" customWidth="1"/>
    <col min="2" max="2" width="58" style="20" customWidth="1"/>
    <col min="3" max="16384" width="11.3515625" style="20"/>
  </cols>
  <sheetData>
    <row r="1" spans="1:7" ht="15.7" thickBot="1" x14ac:dyDescent="0.55000000000000004">
      <c r="A1" s="20" t="s">
        <v>122</v>
      </c>
      <c r="B1" s="32"/>
      <c r="C1" s="20">
        <f>MAX($A$3:$A$28)-1</f>
        <v>25</v>
      </c>
      <c r="D1" s="20">
        <v>26</v>
      </c>
      <c r="E1" s="20">
        <v>26</v>
      </c>
      <c r="F1" s="20">
        <v>26</v>
      </c>
      <c r="G1" s="20">
        <v>26</v>
      </c>
    </row>
    <row r="2" spans="1:7" ht="15.7" thickTop="1" x14ac:dyDescent="0.5">
      <c r="A2" s="27" t="s">
        <v>36</v>
      </c>
      <c r="B2" s="27" t="s">
        <v>37</v>
      </c>
      <c r="C2" s="20" t="s">
        <v>38</v>
      </c>
    </row>
    <row r="3" spans="1:7" x14ac:dyDescent="0.5">
      <c r="A3" s="26">
        <v>1</v>
      </c>
      <c r="B3" s="26" t="s">
        <v>133</v>
      </c>
      <c r="C3" s="29"/>
    </row>
    <row r="4" spans="1:7" x14ac:dyDescent="0.5">
      <c r="A4" s="26">
        <v>2</v>
      </c>
      <c r="B4" s="26" t="s">
        <v>134</v>
      </c>
      <c r="C4" s="19" t="s">
        <v>40</v>
      </c>
    </row>
    <row r="5" spans="1:7" x14ac:dyDescent="0.5">
      <c r="A5" s="26">
        <v>3</v>
      </c>
      <c r="B5" s="26" t="s">
        <v>135</v>
      </c>
      <c r="C5" s="19"/>
    </row>
    <row r="6" spans="1:7" x14ac:dyDescent="0.5">
      <c r="A6" s="26">
        <v>4</v>
      </c>
      <c r="B6" s="26" t="s">
        <v>136</v>
      </c>
      <c r="C6" s="19" t="s">
        <v>40</v>
      </c>
    </row>
    <row r="7" spans="1:7" x14ac:dyDescent="0.5">
      <c r="A7" s="26">
        <v>5</v>
      </c>
      <c r="B7" s="26" t="s">
        <v>186</v>
      </c>
      <c r="C7" s="19"/>
    </row>
    <row r="8" spans="1:7" x14ac:dyDescent="0.5">
      <c r="A8" s="26">
        <v>6</v>
      </c>
      <c r="B8" s="26" t="s">
        <v>187</v>
      </c>
      <c r="C8" s="19" t="s">
        <v>40</v>
      </c>
    </row>
    <row r="9" spans="1:7" x14ac:dyDescent="0.5">
      <c r="A9" s="26">
        <v>7</v>
      </c>
      <c r="B9" s="26" t="s">
        <v>217</v>
      </c>
      <c r="C9" s="19"/>
    </row>
    <row r="10" spans="1:7" x14ac:dyDescent="0.5">
      <c r="A10" s="26">
        <v>8</v>
      </c>
      <c r="B10" s="26" t="s">
        <v>218</v>
      </c>
      <c r="C10" s="19" t="s">
        <v>40</v>
      </c>
    </row>
    <row r="11" spans="1:7" x14ac:dyDescent="0.5">
      <c r="A11" s="26">
        <v>9</v>
      </c>
      <c r="B11" s="26" t="s">
        <v>137</v>
      </c>
      <c r="C11" s="19"/>
    </row>
    <row r="12" spans="1:7" x14ac:dyDescent="0.5">
      <c r="A12" s="26">
        <v>10</v>
      </c>
      <c r="B12" s="26" t="s">
        <v>138</v>
      </c>
      <c r="C12" s="19"/>
    </row>
    <row r="13" spans="1:7" x14ac:dyDescent="0.5">
      <c r="A13" s="26">
        <v>11</v>
      </c>
      <c r="B13" s="26" t="s">
        <v>139</v>
      </c>
      <c r="C13" s="19"/>
    </row>
    <row r="14" spans="1:7" x14ac:dyDescent="0.5">
      <c r="A14" s="26">
        <v>12</v>
      </c>
      <c r="B14" s="28" t="s">
        <v>140</v>
      </c>
      <c r="C14" s="19"/>
    </row>
    <row r="15" spans="1:7" ht="28" x14ac:dyDescent="0.5">
      <c r="A15" s="26">
        <v>13</v>
      </c>
      <c r="B15" s="28" t="s">
        <v>141</v>
      </c>
      <c r="C15" s="19"/>
    </row>
    <row r="16" spans="1:7" x14ac:dyDescent="0.5">
      <c r="A16" s="26">
        <v>14</v>
      </c>
      <c r="B16" s="28" t="s">
        <v>142</v>
      </c>
      <c r="C16" s="19"/>
    </row>
    <row r="17" spans="1:3" x14ac:dyDescent="0.5">
      <c r="A17" s="26">
        <v>15</v>
      </c>
      <c r="B17" s="26" t="s">
        <v>203</v>
      </c>
      <c r="C17" s="19"/>
    </row>
    <row r="18" spans="1:3" x14ac:dyDescent="0.5">
      <c r="A18" s="26">
        <v>16</v>
      </c>
      <c r="B18" s="26" t="s">
        <v>212</v>
      </c>
      <c r="C18" s="19"/>
    </row>
    <row r="19" spans="1:3" x14ac:dyDescent="0.5">
      <c r="A19" s="26">
        <v>17</v>
      </c>
      <c r="B19" s="26" t="s">
        <v>219</v>
      </c>
      <c r="C19" s="19"/>
    </row>
    <row r="20" spans="1:3" x14ac:dyDescent="0.5">
      <c r="A20" s="26">
        <v>18</v>
      </c>
      <c r="B20" s="26" t="s">
        <v>249</v>
      </c>
      <c r="C20" s="19"/>
    </row>
    <row r="21" spans="1:3" x14ac:dyDescent="0.5">
      <c r="A21" s="26">
        <v>19</v>
      </c>
      <c r="B21" s="26" t="s">
        <v>248</v>
      </c>
      <c r="C21" s="19"/>
    </row>
    <row r="22" spans="1:3" x14ac:dyDescent="0.5">
      <c r="A22" s="26">
        <v>20</v>
      </c>
      <c r="B22" s="26" t="s">
        <v>250</v>
      </c>
      <c r="C22" s="19"/>
    </row>
    <row r="23" spans="1:3" x14ac:dyDescent="0.5">
      <c r="A23" s="26">
        <v>21</v>
      </c>
      <c r="B23" s="26" t="s">
        <v>238</v>
      </c>
      <c r="C23" s="19"/>
    </row>
    <row r="24" spans="1:3" x14ac:dyDescent="0.5">
      <c r="A24" s="26">
        <v>22</v>
      </c>
      <c r="B24" s="26" t="s">
        <v>239</v>
      </c>
      <c r="C24" s="19" t="s">
        <v>40</v>
      </c>
    </row>
    <row r="25" spans="1:3" x14ac:dyDescent="0.5">
      <c r="A25" s="26">
        <v>23</v>
      </c>
      <c r="B25" s="26" t="s">
        <v>278</v>
      </c>
      <c r="C25" s="19"/>
    </row>
    <row r="26" spans="1:3" x14ac:dyDescent="0.5">
      <c r="A26" s="26">
        <v>24</v>
      </c>
      <c r="B26" s="26" t="s">
        <v>308</v>
      </c>
      <c r="C26" s="19"/>
    </row>
    <row r="27" spans="1:3" x14ac:dyDescent="0.5">
      <c r="A27" s="26">
        <v>25</v>
      </c>
      <c r="B27" s="26" t="s">
        <v>6</v>
      </c>
      <c r="C27" s="19"/>
    </row>
    <row r="28" spans="1:3" x14ac:dyDescent="0.5">
      <c r="A28" s="26">
        <v>26</v>
      </c>
      <c r="B28" s="74" t="s">
        <v>235</v>
      </c>
      <c r="C28"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dimension ref="A1:E19"/>
  <sheetViews>
    <sheetView workbookViewId="0">
      <selection activeCell="A2" sqref="A2:G2"/>
    </sheetView>
  </sheetViews>
  <sheetFormatPr baseColWidth="10" defaultColWidth="11.3515625" defaultRowHeight="15.35" x14ac:dyDescent="0.5"/>
  <cols>
    <col min="1" max="1" width="13.1171875" style="20" customWidth="1"/>
    <col min="2" max="2" width="58" style="20" customWidth="1"/>
    <col min="3" max="16384" width="11.3515625" style="20"/>
  </cols>
  <sheetData>
    <row r="1" spans="1:5" ht="15.7" thickBot="1" x14ac:dyDescent="0.55000000000000004">
      <c r="A1" s="20" t="s">
        <v>189</v>
      </c>
      <c r="B1" s="32"/>
      <c r="C1" s="20">
        <f>MAX($A$3:$A$19)-1</f>
        <v>16</v>
      </c>
      <c r="D1" s="20" t="s">
        <v>264</v>
      </c>
      <c r="E1" s="20" t="s">
        <v>265</v>
      </c>
    </row>
    <row r="2" spans="1:5" ht="15.7" thickTop="1" x14ac:dyDescent="0.5">
      <c r="A2" s="27" t="s">
        <v>36</v>
      </c>
      <c r="B2" s="27" t="s">
        <v>37</v>
      </c>
      <c r="C2" s="20" t="s">
        <v>38</v>
      </c>
      <c r="D2" s="20">
        <v>17</v>
      </c>
      <c r="E2" s="20">
        <v>17</v>
      </c>
    </row>
    <row r="3" spans="1:5" x14ac:dyDescent="0.5">
      <c r="A3" s="26">
        <v>1</v>
      </c>
      <c r="B3" s="60" t="s">
        <v>190</v>
      </c>
      <c r="C3" s="28"/>
    </row>
    <row r="4" spans="1:5" x14ac:dyDescent="0.5">
      <c r="A4" s="26">
        <v>2</v>
      </c>
      <c r="B4" s="60" t="s">
        <v>191</v>
      </c>
      <c r="C4" s="49" t="s">
        <v>40</v>
      </c>
    </row>
    <row r="5" spans="1:5" x14ac:dyDescent="0.5">
      <c r="A5" s="26">
        <v>3</v>
      </c>
      <c r="B5" s="60" t="s">
        <v>192</v>
      </c>
      <c r="C5" s="49"/>
    </row>
    <row r="6" spans="1:5" x14ac:dyDescent="0.5">
      <c r="A6" s="26">
        <v>4</v>
      </c>
      <c r="B6" s="60" t="s">
        <v>193</v>
      </c>
      <c r="C6" s="49" t="s">
        <v>40</v>
      </c>
    </row>
    <row r="7" spans="1:5" x14ac:dyDescent="0.5">
      <c r="A7" s="26">
        <v>5</v>
      </c>
      <c r="B7" s="60" t="s">
        <v>133</v>
      </c>
    </row>
    <row r="8" spans="1:5" x14ac:dyDescent="0.5">
      <c r="A8" s="26">
        <v>6</v>
      </c>
      <c r="B8" s="60" t="s">
        <v>134</v>
      </c>
      <c r="C8" s="20" t="s">
        <v>40</v>
      </c>
    </row>
    <row r="9" spans="1:5" x14ac:dyDescent="0.5">
      <c r="A9" s="43">
        <v>7</v>
      </c>
      <c r="B9" s="61" t="s">
        <v>194</v>
      </c>
      <c r="C9" s="49"/>
    </row>
    <row r="10" spans="1:5" x14ac:dyDescent="0.5">
      <c r="A10" s="43">
        <v>8</v>
      </c>
      <c r="B10" s="61" t="s">
        <v>195</v>
      </c>
      <c r="C10" s="49"/>
    </row>
    <row r="11" spans="1:5" x14ac:dyDescent="0.5">
      <c r="A11" s="43">
        <v>9</v>
      </c>
      <c r="B11" s="61" t="s">
        <v>198</v>
      </c>
    </row>
    <row r="12" spans="1:5" x14ac:dyDescent="0.5">
      <c r="A12" s="43">
        <v>10</v>
      </c>
      <c r="B12" s="60" t="s">
        <v>196</v>
      </c>
    </row>
    <row r="13" spans="1:5" x14ac:dyDescent="0.5">
      <c r="A13" s="43">
        <v>11</v>
      </c>
      <c r="B13" s="60" t="s">
        <v>197</v>
      </c>
    </row>
    <row r="14" spans="1:5" x14ac:dyDescent="0.5">
      <c r="A14" s="26">
        <v>12</v>
      </c>
      <c r="B14" s="60" t="s">
        <v>204</v>
      </c>
    </row>
    <row r="15" spans="1:5" x14ac:dyDescent="0.5">
      <c r="A15" s="26">
        <v>13</v>
      </c>
      <c r="B15" s="26" t="s">
        <v>203</v>
      </c>
    </row>
    <row r="16" spans="1:5" x14ac:dyDescent="0.5">
      <c r="A16" s="26">
        <v>14</v>
      </c>
      <c r="B16" s="26" t="s">
        <v>212</v>
      </c>
    </row>
    <row r="17" spans="1:3" x14ac:dyDescent="0.5">
      <c r="A17" s="43">
        <v>15</v>
      </c>
      <c r="B17" s="26" t="s">
        <v>278</v>
      </c>
    </row>
    <row r="18" spans="1:3" x14ac:dyDescent="0.5">
      <c r="A18" s="43">
        <v>16</v>
      </c>
      <c r="B18" s="28" t="s">
        <v>6</v>
      </c>
      <c r="C18" s="26"/>
    </row>
    <row r="19" spans="1:3" x14ac:dyDescent="0.5">
      <c r="A19" s="26">
        <v>17</v>
      </c>
      <c r="B19" s="74" t="s">
        <v>235</v>
      </c>
      <c r="C19"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C25"/>
  <sheetViews>
    <sheetView workbookViewId="0">
      <selection activeCell="A2" sqref="A2:G2"/>
    </sheetView>
  </sheetViews>
  <sheetFormatPr baseColWidth="10" defaultColWidth="11.3515625" defaultRowHeight="15.35" x14ac:dyDescent="0.5"/>
  <cols>
    <col min="1" max="1" width="13.1171875" style="20" customWidth="1"/>
    <col min="2" max="2" width="55.1171875" style="49" customWidth="1"/>
    <col min="3" max="16384" width="11.3515625" style="20"/>
  </cols>
  <sheetData>
    <row r="1" spans="1:3" x14ac:dyDescent="0.5">
      <c r="A1" s="19" t="s">
        <v>80</v>
      </c>
      <c r="B1" s="54">
        <v>23</v>
      </c>
      <c r="C1" s="20">
        <f>MAX($A$3:$A$25)-1</f>
        <v>22</v>
      </c>
    </row>
    <row r="2" spans="1:3" x14ac:dyDescent="0.5">
      <c r="A2" s="55" t="s">
        <v>36</v>
      </c>
      <c r="B2" s="48" t="s">
        <v>37</v>
      </c>
      <c r="C2" s="20" t="s">
        <v>38</v>
      </c>
    </row>
    <row r="3" spans="1:3" x14ac:dyDescent="0.5">
      <c r="A3" s="20">
        <v>1</v>
      </c>
      <c r="B3" s="28" t="s">
        <v>43</v>
      </c>
      <c r="C3" s="23"/>
    </row>
    <row r="4" spans="1:3" x14ac:dyDescent="0.5">
      <c r="A4" s="20">
        <v>2</v>
      </c>
      <c r="B4" s="28" t="s">
        <v>44</v>
      </c>
      <c r="C4" s="23" t="s">
        <v>40</v>
      </c>
    </row>
    <row r="5" spans="1:3" x14ac:dyDescent="0.5">
      <c r="A5" s="20">
        <v>3</v>
      </c>
      <c r="B5" s="28" t="s">
        <v>101</v>
      </c>
      <c r="C5" s="23"/>
    </row>
    <row r="6" spans="1:3" x14ac:dyDescent="0.5">
      <c r="A6" s="20">
        <v>4</v>
      </c>
      <c r="B6" s="28" t="s">
        <v>102</v>
      </c>
      <c r="C6" s="23"/>
    </row>
    <row r="7" spans="1:3" ht="28" x14ac:dyDescent="0.5">
      <c r="A7" s="20">
        <v>5</v>
      </c>
      <c r="B7" s="28" t="s">
        <v>211</v>
      </c>
      <c r="C7" s="23"/>
    </row>
    <row r="8" spans="1:3" x14ac:dyDescent="0.5">
      <c r="A8" s="20">
        <v>6</v>
      </c>
      <c r="B8" s="28" t="s">
        <v>103</v>
      </c>
      <c r="C8" s="23"/>
    </row>
    <row r="9" spans="1:3" x14ac:dyDescent="0.5">
      <c r="A9" s="20">
        <v>7</v>
      </c>
      <c r="B9" s="28" t="s">
        <v>104</v>
      </c>
      <c r="C9" s="23"/>
    </row>
    <row r="10" spans="1:3" x14ac:dyDescent="0.5">
      <c r="A10" s="20">
        <v>8</v>
      </c>
      <c r="B10" s="28" t="s">
        <v>105</v>
      </c>
      <c r="C10" s="23"/>
    </row>
    <row r="11" spans="1:3" x14ac:dyDescent="0.5">
      <c r="A11" s="20">
        <v>9</v>
      </c>
      <c r="B11" s="28" t="s">
        <v>106</v>
      </c>
      <c r="C11" s="23"/>
    </row>
    <row r="12" spans="1:3" x14ac:dyDescent="0.5">
      <c r="A12" s="20">
        <v>10</v>
      </c>
      <c r="B12" s="28" t="s">
        <v>124</v>
      </c>
      <c r="C12" s="23"/>
    </row>
    <row r="13" spans="1:3" x14ac:dyDescent="0.5">
      <c r="A13" s="20">
        <v>11</v>
      </c>
      <c r="B13" s="28" t="s">
        <v>125</v>
      </c>
      <c r="C13" s="23"/>
    </row>
    <row r="14" spans="1:3" x14ac:dyDescent="0.5">
      <c r="A14" s="20">
        <v>12</v>
      </c>
      <c r="B14" s="28" t="s">
        <v>210</v>
      </c>
      <c r="C14" s="23"/>
    </row>
    <row r="15" spans="1:3" x14ac:dyDescent="0.5">
      <c r="A15" s="20">
        <v>13</v>
      </c>
      <c r="B15" s="28" t="s">
        <v>126</v>
      </c>
      <c r="C15" s="23"/>
    </row>
    <row r="16" spans="1:3" x14ac:dyDescent="0.5">
      <c r="A16" s="20">
        <v>14</v>
      </c>
      <c r="B16" s="28" t="s">
        <v>127</v>
      </c>
      <c r="C16" s="23"/>
    </row>
    <row r="17" spans="1:3" x14ac:dyDescent="0.5">
      <c r="A17" s="20">
        <v>15</v>
      </c>
      <c r="B17" s="28" t="s">
        <v>185</v>
      </c>
      <c r="C17" s="23"/>
    </row>
    <row r="18" spans="1:3" x14ac:dyDescent="0.5">
      <c r="A18" s="20">
        <v>16</v>
      </c>
      <c r="B18" s="28" t="s">
        <v>205</v>
      </c>
      <c r="C18" s="23"/>
    </row>
    <row r="19" spans="1:3" x14ac:dyDescent="0.5">
      <c r="A19" s="20">
        <v>17</v>
      </c>
      <c r="B19" s="28" t="s">
        <v>220</v>
      </c>
      <c r="C19" s="23"/>
    </row>
    <row r="20" spans="1:3" x14ac:dyDescent="0.5">
      <c r="A20" s="20">
        <v>18</v>
      </c>
      <c r="B20" s="28" t="s">
        <v>221</v>
      </c>
      <c r="C20" s="23" t="s">
        <v>40</v>
      </c>
    </row>
    <row r="21" spans="1:3" x14ac:dyDescent="0.5">
      <c r="A21" s="20">
        <v>19</v>
      </c>
      <c r="B21" s="98" t="s">
        <v>277</v>
      </c>
      <c r="C21" s="23"/>
    </row>
    <row r="22" spans="1:3" x14ac:dyDescent="0.5">
      <c r="A22" s="20">
        <v>20</v>
      </c>
      <c r="B22" s="98" t="s">
        <v>314</v>
      </c>
      <c r="C22" s="23"/>
    </row>
    <row r="23" spans="1:3" x14ac:dyDescent="0.5">
      <c r="A23" s="20">
        <v>21</v>
      </c>
      <c r="B23" s="98" t="s">
        <v>315</v>
      </c>
      <c r="C23" s="23"/>
    </row>
    <row r="24" spans="1:3" x14ac:dyDescent="0.5">
      <c r="A24" s="20">
        <v>22</v>
      </c>
      <c r="B24" s="48" t="s">
        <v>6</v>
      </c>
      <c r="C24" s="24"/>
    </row>
    <row r="25" spans="1:3" x14ac:dyDescent="0.5">
      <c r="A25" s="20">
        <v>23</v>
      </c>
      <c r="B25" s="74" t="s">
        <v>235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C22"/>
  <sheetViews>
    <sheetView workbookViewId="0">
      <selection activeCell="A2" sqref="A2:G2"/>
    </sheetView>
  </sheetViews>
  <sheetFormatPr baseColWidth="10" defaultColWidth="11.3515625" defaultRowHeight="14" x14ac:dyDescent="0.45"/>
  <cols>
    <col min="1" max="1" width="13.1171875" style="19" customWidth="1"/>
    <col min="2" max="2" width="55.1171875" style="19" customWidth="1"/>
    <col min="3" max="16384" width="11.3515625" style="19"/>
  </cols>
  <sheetData>
    <row r="1" spans="1:3" x14ac:dyDescent="0.45">
      <c r="A1" s="19" t="s">
        <v>45</v>
      </c>
      <c r="B1" s="31">
        <v>20</v>
      </c>
      <c r="C1" s="19">
        <f>MAX($A$3:$A$22)-1</f>
        <v>19</v>
      </c>
    </row>
    <row r="2" spans="1:3" x14ac:dyDescent="0.45">
      <c r="A2" s="26" t="s">
        <v>36</v>
      </c>
      <c r="B2" s="26" t="s">
        <v>37</v>
      </c>
      <c r="C2" s="19" t="s">
        <v>38</v>
      </c>
    </row>
    <row r="3" spans="1:3" ht="15.35" x14ac:dyDescent="0.5">
      <c r="A3" s="20">
        <v>1</v>
      </c>
      <c r="B3" s="28" t="s">
        <v>43</v>
      </c>
      <c r="C3" s="23"/>
    </row>
    <row r="4" spans="1:3" ht="15.35" x14ac:dyDescent="0.5">
      <c r="A4" s="20">
        <v>2</v>
      </c>
      <c r="B4" s="28" t="s">
        <v>44</v>
      </c>
      <c r="C4" s="23" t="s">
        <v>40</v>
      </c>
    </row>
    <row r="5" spans="1:3" ht="15.35" x14ac:dyDescent="0.5">
      <c r="A5" s="20">
        <v>3</v>
      </c>
      <c r="B5" s="28" t="s">
        <v>101</v>
      </c>
      <c r="C5" s="23"/>
    </row>
    <row r="6" spans="1:3" ht="15.35" x14ac:dyDescent="0.5">
      <c r="A6" s="20">
        <v>4</v>
      </c>
      <c r="B6" s="28" t="s">
        <v>102</v>
      </c>
      <c r="C6" s="23"/>
    </row>
    <row r="7" spans="1:3" ht="28" x14ac:dyDescent="0.5">
      <c r="A7" s="20">
        <v>5</v>
      </c>
      <c r="B7" s="28" t="s">
        <v>211</v>
      </c>
      <c r="C7" s="23"/>
    </row>
    <row r="8" spans="1:3" ht="15.35" x14ac:dyDescent="0.5">
      <c r="A8" s="20">
        <v>6</v>
      </c>
      <c r="B8" s="28" t="s">
        <v>103</v>
      </c>
      <c r="C8" s="23"/>
    </row>
    <row r="9" spans="1:3" ht="15.35" x14ac:dyDescent="0.5">
      <c r="A9" s="20">
        <v>7</v>
      </c>
      <c r="B9" s="28" t="s">
        <v>104</v>
      </c>
      <c r="C9" s="23"/>
    </row>
    <row r="10" spans="1:3" ht="15.35" x14ac:dyDescent="0.5">
      <c r="A10" s="20">
        <v>8</v>
      </c>
      <c r="B10" s="28" t="s">
        <v>105</v>
      </c>
      <c r="C10" s="23"/>
    </row>
    <row r="11" spans="1:3" ht="15.35" x14ac:dyDescent="0.5">
      <c r="A11" s="20">
        <v>9</v>
      </c>
      <c r="B11" s="28" t="s">
        <v>106</v>
      </c>
      <c r="C11" s="23"/>
    </row>
    <row r="12" spans="1:3" ht="15.35" x14ac:dyDescent="0.5">
      <c r="A12" s="20">
        <v>10</v>
      </c>
      <c r="B12" s="28" t="s">
        <v>124</v>
      </c>
      <c r="C12" s="23"/>
    </row>
    <row r="13" spans="1:3" ht="15.35" x14ac:dyDescent="0.5">
      <c r="A13" s="20">
        <v>11</v>
      </c>
      <c r="B13" s="28" t="s">
        <v>125</v>
      </c>
      <c r="C13" s="23"/>
    </row>
    <row r="14" spans="1:3" ht="15.35" x14ac:dyDescent="0.5">
      <c r="A14" s="20">
        <v>12</v>
      </c>
      <c r="B14" s="28" t="s">
        <v>210</v>
      </c>
      <c r="C14" s="23"/>
    </row>
    <row r="15" spans="1:3" ht="15.35" x14ac:dyDescent="0.5">
      <c r="A15" s="20">
        <v>13</v>
      </c>
      <c r="B15" s="28" t="s">
        <v>126</v>
      </c>
      <c r="C15" s="23"/>
    </row>
    <row r="16" spans="1:3" ht="15.35" x14ac:dyDescent="0.5">
      <c r="A16" s="20">
        <v>14</v>
      </c>
      <c r="B16" s="28" t="s">
        <v>127</v>
      </c>
      <c r="C16" s="23"/>
    </row>
    <row r="17" spans="1:3" ht="15.35" x14ac:dyDescent="0.5">
      <c r="A17" s="20">
        <v>15</v>
      </c>
      <c r="B17" s="28" t="s">
        <v>185</v>
      </c>
      <c r="C17" s="23"/>
    </row>
    <row r="18" spans="1:3" ht="15.35" x14ac:dyDescent="0.5">
      <c r="A18" s="20">
        <v>16</v>
      </c>
      <c r="B18" s="28" t="s">
        <v>205</v>
      </c>
      <c r="C18" s="23"/>
    </row>
    <row r="19" spans="1:3" ht="15.35" x14ac:dyDescent="0.5">
      <c r="A19" s="20">
        <v>17</v>
      </c>
      <c r="B19" s="105" t="s">
        <v>316</v>
      </c>
      <c r="C19" s="23"/>
    </row>
    <row r="20" spans="1:3" ht="15.35" x14ac:dyDescent="0.5">
      <c r="A20" s="20">
        <v>18</v>
      </c>
      <c r="B20" s="105" t="s">
        <v>314</v>
      </c>
      <c r="C20" s="23"/>
    </row>
    <row r="21" spans="1:3" ht="15.35" x14ac:dyDescent="0.5">
      <c r="A21" s="20">
        <v>19</v>
      </c>
      <c r="B21" s="48" t="s">
        <v>6</v>
      </c>
      <c r="C21" s="24"/>
    </row>
    <row r="22" spans="1:3" ht="15.35" x14ac:dyDescent="0.5">
      <c r="A22" s="20">
        <v>20</v>
      </c>
      <c r="B22" s="74" t="s">
        <v>235</v>
      </c>
      <c r="C22" s="2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F50"/>
  <sheetViews>
    <sheetView workbookViewId="0">
      <selection activeCell="A2" sqref="A2:G2"/>
    </sheetView>
  </sheetViews>
  <sheetFormatPr baseColWidth="10" defaultRowHeight="14" x14ac:dyDescent="0.45"/>
  <cols>
    <col min="2" max="2" width="52.234375" customWidth="1"/>
  </cols>
  <sheetData>
    <row r="1" spans="1:6" ht="15.7" thickBot="1" x14ac:dyDescent="0.55000000000000004">
      <c r="A1" s="41" t="s">
        <v>80</v>
      </c>
      <c r="B1" s="32"/>
      <c r="C1" s="19" t="s">
        <v>271</v>
      </c>
      <c r="D1" s="19" t="s">
        <v>272</v>
      </c>
      <c r="E1" s="19" t="s">
        <v>273</v>
      </c>
      <c r="F1" s="19" t="s">
        <v>274</v>
      </c>
    </row>
    <row r="2" spans="1:6" ht="15.7" thickTop="1" x14ac:dyDescent="0.5">
      <c r="A2" s="27" t="s">
        <v>81</v>
      </c>
      <c r="B2" s="27" t="s">
        <v>82</v>
      </c>
      <c r="C2" s="20">
        <v>19</v>
      </c>
      <c r="D2">
        <v>19</v>
      </c>
      <c r="E2">
        <v>19</v>
      </c>
      <c r="F2">
        <v>19</v>
      </c>
    </row>
    <row r="3" spans="1:6" x14ac:dyDescent="0.45">
      <c r="A3">
        <v>1</v>
      </c>
      <c r="B3" t="s">
        <v>83</v>
      </c>
    </row>
    <row r="4" spans="1:6" x14ac:dyDescent="0.45">
      <c r="A4">
        <v>2</v>
      </c>
      <c r="B4" t="s">
        <v>84</v>
      </c>
    </row>
    <row r="5" spans="1:6" x14ac:dyDescent="0.45">
      <c r="A5">
        <v>3</v>
      </c>
      <c r="B5" t="s">
        <v>85</v>
      </c>
    </row>
    <row r="6" spans="1:6" x14ac:dyDescent="0.45">
      <c r="A6">
        <v>4</v>
      </c>
      <c r="B6" t="s">
        <v>86</v>
      </c>
    </row>
    <row r="7" spans="1:6" x14ac:dyDescent="0.45">
      <c r="A7">
        <v>5</v>
      </c>
      <c r="B7" t="s">
        <v>275</v>
      </c>
    </row>
    <row r="8" spans="1:6" x14ac:dyDescent="0.45">
      <c r="A8">
        <v>6</v>
      </c>
      <c r="B8" t="s">
        <v>87</v>
      </c>
    </row>
    <row r="9" spans="1:6" x14ac:dyDescent="0.45">
      <c r="A9">
        <v>7</v>
      </c>
      <c r="B9" t="s">
        <v>88</v>
      </c>
    </row>
    <row r="10" spans="1:6" x14ac:dyDescent="0.45">
      <c r="A10">
        <v>8</v>
      </c>
      <c r="B10" t="s">
        <v>89</v>
      </c>
    </row>
    <row r="11" spans="1:6" x14ac:dyDescent="0.45">
      <c r="A11">
        <v>9</v>
      </c>
      <c r="B11" t="s">
        <v>90</v>
      </c>
    </row>
    <row r="12" spans="1:6" x14ac:dyDescent="0.45">
      <c r="A12">
        <v>10</v>
      </c>
      <c r="B12" t="s">
        <v>91</v>
      </c>
    </row>
    <row r="13" spans="1:6" x14ac:dyDescent="0.45">
      <c r="A13">
        <v>11</v>
      </c>
      <c r="B13" t="s">
        <v>92</v>
      </c>
    </row>
    <row r="14" spans="1:6" x14ac:dyDescent="0.45">
      <c r="A14">
        <v>12</v>
      </c>
      <c r="B14" t="s">
        <v>93</v>
      </c>
    </row>
    <row r="15" spans="1:6" x14ac:dyDescent="0.45">
      <c r="A15">
        <v>13</v>
      </c>
      <c r="B15" t="s">
        <v>94</v>
      </c>
    </row>
    <row r="16" spans="1:6" x14ac:dyDescent="0.45">
      <c r="A16">
        <v>14</v>
      </c>
      <c r="B16" t="s">
        <v>95</v>
      </c>
    </row>
    <row r="17" spans="1:6" x14ac:dyDescent="0.45">
      <c r="A17">
        <v>15</v>
      </c>
      <c r="B17" t="s">
        <v>96</v>
      </c>
    </row>
    <row r="18" spans="1:6" x14ac:dyDescent="0.45">
      <c r="A18">
        <v>16</v>
      </c>
      <c r="B18" s="50" t="s">
        <v>97</v>
      </c>
    </row>
    <row r="19" spans="1:6" x14ac:dyDescent="0.45">
      <c r="A19">
        <v>17</v>
      </c>
      <c r="B19" t="s">
        <v>98</v>
      </c>
    </row>
    <row r="20" spans="1:6" x14ac:dyDescent="0.45">
      <c r="A20">
        <v>18</v>
      </c>
      <c r="B20" t="s">
        <v>200</v>
      </c>
    </row>
    <row r="21" spans="1:6" x14ac:dyDescent="0.45">
      <c r="A21">
        <v>19</v>
      </c>
      <c r="B21" t="s">
        <v>201</v>
      </c>
    </row>
    <row r="26" spans="1:6" x14ac:dyDescent="0.45">
      <c r="B26" t="s">
        <v>99</v>
      </c>
    </row>
    <row r="27" spans="1:6" x14ac:dyDescent="0.45">
      <c r="B27" t="s">
        <v>100</v>
      </c>
    </row>
    <row r="30" spans="1:6" ht="15.7" thickBot="1" x14ac:dyDescent="0.55000000000000004">
      <c r="A30" s="41" t="s">
        <v>80</v>
      </c>
      <c r="B30" s="32">
        <v>17</v>
      </c>
      <c r="C30" s="19" t="s">
        <v>271</v>
      </c>
      <c r="D30" s="19" t="s">
        <v>272</v>
      </c>
      <c r="E30" s="19" t="s">
        <v>273</v>
      </c>
      <c r="F30" s="19" t="s">
        <v>274</v>
      </c>
    </row>
    <row r="31" spans="1:6" ht="15.7" thickTop="1" x14ac:dyDescent="0.5">
      <c r="A31" s="27" t="s">
        <v>81</v>
      </c>
      <c r="B31" s="27" t="s">
        <v>82</v>
      </c>
      <c r="C31" s="20">
        <v>19</v>
      </c>
      <c r="D31">
        <v>19</v>
      </c>
      <c r="E31">
        <v>19</v>
      </c>
      <c r="F31">
        <v>19</v>
      </c>
    </row>
    <row r="32" spans="1:6" x14ac:dyDescent="0.45">
      <c r="A32">
        <v>1</v>
      </c>
      <c r="B32" t="s">
        <v>83</v>
      </c>
    </row>
    <row r="33" spans="1:2" x14ac:dyDescent="0.45">
      <c r="A33">
        <v>2</v>
      </c>
      <c r="B33" t="s">
        <v>84</v>
      </c>
    </row>
    <row r="34" spans="1:2" x14ac:dyDescent="0.45">
      <c r="A34">
        <v>3</v>
      </c>
      <c r="B34" t="s">
        <v>85</v>
      </c>
    </row>
    <row r="35" spans="1:2" x14ac:dyDescent="0.45">
      <c r="A35">
        <v>4</v>
      </c>
      <c r="B35" t="s">
        <v>86</v>
      </c>
    </row>
    <row r="36" spans="1:2" x14ac:dyDescent="0.45">
      <c r="A36">
        <v>5</v>
      </c>
      <c r="B36" t="s">
        <v>275</v>
      </c>
    </row>
    <row r="37" spans="1:2" x14ac:dyDescent="0.45">
      <c r="A37">
        <v>6</v>
      </c>
      <c r="B37" t="s">
        <v>87</v>
      </c>
    </row>
    <row r="38" spans="1:2" x14ac:dyDescent="0.45">
      <c r="A38">
        <v>7</v>
      </c>
      <c r="B38" t="s">
        <v>88</v>
      </c>
    </row>
    <row r="39" spans="1:2" x14ac:dyDescent="0.45">
      <c r="A39">
        <v>8</v>
      </c>
      <c r="B39" t="s">
        <v>89</v>
      </c>
    </row>
    <row r="40" spans="1:2" x14ac:dyDescent="0.45">
      <c r="A40">
        <v>9</v>
      </c>
      <c r="B40" t="s">
        <v>90</v>
      </c>
    </row>
    <row r="41" spans="1:2" x14ac:dyDescent="0.45">
      <c r="A41">
        <v>10</v>
      </c>
      <c r="B41" t="s">
        <v>91</v>
      </c>
    </row>
    <row r="42" spans="1:2" x14ac:dyDescent="0.45">
      <c r="A42">
        <v>11</v>
      </c>
      <c r="B42" t="s">
        <v>92</v>
      </c>
    </row>
    <row r="43" spans="1:2" x14ac:dyDescent="0.45">
      <c r="A43">
        <v>12</v>
      </c>
      <c r="B43" t="s">
        <v>93</v>
      </c>
    </row>
    <row r="44" spans="1:2" x14ac:dyDescent="0.45">
      <c r="A44">
        <v>13</v>
      </c>
      <c r="B44" t="s">
        <v>94</v>
      </c>
    </row>
    <row r="45" spans="1:2" x14ac:dyDescent="0.45">
      <c r="A45">
        <v>14</v>
      </c>
      <c r="B45" t="s">
        <v>95</v>
      </c>
    </row>
    <row r="46" spans="1:2" x14ac:dyDescent="0.45">
      <c r="A46">
        <v>15</v>
      </c>
      <c r="B46" t="s">
        <v>96</v>
      </c>
    </row>
    <row r="47" spans="1:2" x14ac:dyDescent="0.45">
      <c r="A47">
        <v>16</v>
      </c>
      <c r="B47" s="50" t="s">
        <v>97</v>
      </c>
    </row>
    <row r="48" spans="1:2" x14ac:dyDescent="0.45">
      <c r="A48">
        <v>17</v>
      </c>
      <c r="B48" t="s">
        <v>98</v>
      </c>
    </row>
    <row r="49" spans="1:2" x14ac:dyDescent="0.45">
      <c r="A49">
        <v>18</v>
      </c>
      <c r="B49" s="50" t="s">
        <v>276</v>
      </c>
    </row>
    <row r="50" spans="1:2" x14ac:dyDescent="0.45">
      <c r="A50">
        <v>19</v>
      </c>
      <c r="B50" t="s">
        <v>209</v>
      </c>
    </row>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CCFA8-828E-41FF-AB75-9E3C62827DAF}">
  <dimension ref="A1:C7"/>
  <sheetViews>
    <sheetView workbookViewId="0">
      <selection sqref="A1:C1"/>
    </sheetView>
  </sheetViews>
  <sheetFormatPr baseColWidth="10" defaultColWidth="11.41015625" defaultRowHeight="14" x14ac:dyDescent="0.45"/>
  <cols>
    <col min="1" max="3" width="27.5859375" style="148" customWidth="1"/>
    <col min="4" max="16384" width="11.41015625" style="148"/>
  </cols>
  <sheetData>
    <row r="1" spans="1:3" s="145" customFormat="1" ht="15" x14ac:dyDescent="0.45">
      <c r="A1" s="144" t="s">
        <v>52</v>
      </c>
      <c r="B1" s="144"/>
      <c r="C1" s="144"/>
    </row>
    <row r="2" spans="1:3" s="145" customFormat="1" ht="79.7" customHeight="1" x14ac:dyDescent="0.45">
      <c r="A2" s="146" t="s">
        <v>320</v>
      </c>
      <c r="B2" s="147"/>
      <c r="C2" s="147"/>
    </row>
    <row r="3" spans="1:3" s="145" customFormat="1" ht="66.2" customHeight="1" x14ac:dyDescent="0.45">
      <c r="A3" s="146" t="s">
        <v>53</v>
      </c>
      <c r="B3" s="147"/>
      <c r="C3" s="147"/>
    </row>
    <row r="4" spans="1:3" s="145" customFormat="1" ht="45" customHeight="1" x14ac:dyDescent="0.45">
      <c r="A4" s="146" t="s">
        <v>54</v>
      </c>
      <c r="B4" s="147"/>
      <c r="C4" s="147"/>
    </row>
    <row r="5" spans="1:3" s="145" customFormat="1" ht="45" customHeight="1" x14ac:dyDescent="0.45">
      <c r="A5" s="146" t="s">
        <v>55</v>
      </c>
      <c r="B5" s="146"/>
      <c r="C5" s="146"/>
    </row>
    <row r="6" spans="1:3" s="145" customFormat="1" ht="70.2" customHeight="1" x14ac:dyDescent="0.45">
      <c r="A6" s="146" t="s">
        <v>56</v>
      </c>
      <c r="B6" s="147"/>
      <c r="C6" s="147"/>
    </row>
    <row r="7" spans="1:3" s="145" customFormat="1" ht="65.25" customHeight="1" x14ac:dyDescent="0.45">
      <c r="A7" s="146" t="s">
        <v>73</v>
      </c>
      <c r="B7" s="147"/>
      <c r="C7" s="147"/>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ED3F9-346C-4A05-9835-A64BD91F73C1}">
  <dimension ref="A1:D16"/>
  <sheetViews>
    <sheetView workbookViewId="0"/>
  </sheetViews>
  <sheetFormatPr baseColWidth="10" defaultColWidth="11.41015625" defaultRowHeight="15.35" x14ac:dyDescent="0.5"/>
  <cols>
    <col min="1" max="3" width="27.5859375" style="154" customWidth="1"/>
    <col min="4" max="16384" width="11.41015625" style="154"/>
  </cols>
  <sheetData>
    <row r="1" spans="1:4" s="150" customFormat="1" x14ac:dyDescent="0.45">
      <c r="A1" s="149" t="s">
        <v>11</v>
      </c>
      <c r="B1" s="149"/>
      <c r="C1" s="149"/>
      <c r="D1" s="149"/>
    </row>
    <row r="2" spans="1:4" s="150" customFormat="1" ht="72" customHeight="1" x14ac:dyDescent="0.45">
      <c r="A2" s="151" t="s">
        <v>24</v>
      </c>
      <c r="B2" s="152"/>
      <c r="C2" s="152"/>
    </row>
    <row r="3" spans="1:4" s="150" customFormat="1" ht="59.45" customHeight="1" x14ac:dyDescent="0.45">
      <c r="A3" s="151" t="s">
        <v>25</v>
      </c>
      <c r="B3" s="152"/>
      <c r="C3" s="152"/>
    </row>
    <row r="4" spans="1:4" s="150" customFormat="1" ht="108" customHeight="1" x14ac:dyDescent="0.45">
      <c r="A4" s="151" t="s">
        <v>26</v>
      </c>
      <c r="B4" s="152"/>
      <c r="C4" s="152"/>
    </row>
    <row r="5" spans="1:4" s="150" customFormat="1" ht="154.5" customHeight="1" x14ac:dyDescent="0.45">
      <c r="A5" s="151" t="s">
        <v>27</v>
      </c>
      <c r="B5" s="151"/>
      <c r="C5" s="151"/>
    </row>
    <row r="6" spans="1:4" s="150" customFormat="1" ht="141.94999999999999" customHeight="1" x14ac:dyDescent="0.45">
      <c r="A6" s="151" t="s">
        <v>28</v>
      </c>
      <c r="B6" s="151"/>
      <c r="C6" s="151"/>
    </row>
    <row r="7" spans="1:4" s="150" customFormat="1" ht="195.2" customHeight="1" x14ac:dyDescent="0.45">
      <c r="A7" s="151" t="s">
        <v>321</v>
      </c>
      <c r="B7" s="152"/>
      <c r="C7" s="152"/>
    </row>
    <row r="8" spans="1:4" s="150" customFormat="1" ht="79.7" customHeight="1" x14ac:dyDescent="0.45">
      <c r="A8" s="151" t="s">
        <v>51</v>
      </c>
      <c r="B8" s="152"/>
      <c r="C8" s="152"/>
    </row>
    <row r="9" spans="1:4" x14ac:dyDescent="0.5">
      <c r="A9" s="153"/>
      <c r="B9" s="153"/>
      <c r="C9" s="153"/>
    </row>
    <row r="10" spans="1:4" x14ac:dyDescent="0.5">
      <c r="A10" s="153"/>
      <c r="B10" s="153"/>
      <c r="C10" s="153"/>
    </row>
    <row r="11" spans="1:4" x14ac:dyDescent="0.5">
      <c r="A11" s="153"/>
      <c r="B11" s="153"/>
      <c r="C11" s="153"/>
    </row>
    <row r="12" spans="1:4" x14ac:dyDescent="0.5">
      <c r="A12" s="153"/>
      <c r="B12" s="153"/>
      <c r="C12" s="153"/>
    </row>
    <row r="13" spans="1:4" x14ac:dyDescent="0.5">
      <c r="A13" s="153"/>
      <c r="B13" s="153"/>
      <c r="C13" s="153"/>
    </row>
    <row r="14" spans="1:4" x14ac:dyDescent="0.5">
      <c r="A14" s="153"/>
      <c r="B14" s="153"/>
      <c r="C14" s="153"/>
    </row>
    <row r="15" spans="1:4" x14ac:dyDescent="0.5">
      <c r="A15" s="153"/>
      <c r="B15" s="153"/>
      <c r="C15" s="153"/>
    </row>
    <row r="16" spans="1:4" x14ac:dyDescent="0.5">
      <c r="A16" s="153"/>
      <c r="B16" s="153"/>
      <c r="C16" s="153"/>
    </row>
  </sheetData>
  <sheetProtection algorithmName="SHA-512" hashValue="SinXBqRGSL/N+y8BtuzQlbIeypNjUviutx1SK11uMXGuKVCMMsdD7rYIPlQR7KFGKHi6ed95hUtSFRrgbJOccQ==" saltValue="dcdcasdDFU3KdyXX+BhFK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1CB1-744C-4BC5-B97D-8012089D631D}">
  <sheetPr>
    <pageSetUpPr fitToPage="1"/>
  </sheetPr>
  <dimension ref="A1:E11"/>
  <sheetViews>
    <sheetView workbookViewId="0">
      <selection sqref="A1:C1"/>
    </sheetView>
  </sheetViews>
  <sheetFormatPr baseColWidth="10" defaultColWidth="11.41015625" defaultRowHeight="15.35" x14ac:dyDescent="0.5"/>
  <cols>
    <col min="1" max="3" width="27.5859375" style="156" customWidth="1"/>
    <col min="4" max="16384" width="11.41015625" style="156"/>
  </cols>
  <sheetData>
    <row r="1" spans="1:5" ht="27.75" customHeight="1" x14ac:dyDescent="0.5">
      <c r="A1" s="155" t="s">
        <v>322</v>
      </c>
      <c r="B1" s="155"/>
      <c r="C1" s="155"/>
    </row>
    <row r="2" spans="1:5" s="157" customFormat="1" ht="100.2" customHeight="1" x14ac:dyDescent="0.45">
      <c r="A2" s="151" t="s">
        <v>323</v>
      </c>
      <c r="B2" s="152"/>
      <c r="C2" s="152"/>
      <c r="E2" s="158"/>
    </row>
    <row r="3" spans="1:5" s="157" customFormat="1" ht="45" customHeight="1" x14ac:dyDescent="0.45">
      <c r="A3" s="151" t="s">
        <v>324</v>
      </c>
      <c r="B3" s="152"/>
      <c r="C3" s="152"/>
      <c r="E3" s="158"/>
    </row>
    <row r="4" spans="1:5" s="157" customFormat="1" ht="66.75" customHeight="1" x14ac:dyDescent="0.45">
      <c r="A4" s="159" t="s">
        <v>325</v>
      </c>
      <c r="B4" s="160"/>
      <c r="C4" s="161"/>
      <c r="E4" s="158"/>
    </row>
    <row r="5" spans="1:5" ht="30.7" x14ac:dyDescent="0.5">
      <c r="A5" s="162" t="s">
        <v>41</v>
      </c>
      <c r="B5" s="162" t="s">
        <v>50</v>
      </c>
    </row>
    <row r="6" spans="1:5" x14ac:dyDescent="0.5">
      <c r="A6" s="163">
        <v>1379</v>
      </c>
      <c r="B6" s="163">
        <v>1380</v>
      </c>
    </row>
    <row r="7" spans="1:5" x14ac:dyDescent="0.5">
      <c r="A7" s="163">
        <v>179.34</v>
      </c>
      <c r="B7" s="163">
        <v>179</v>
      </c>
    </row>
    <row r="8" spans="1:5" x14ac:dyDescent="0.5">
      <c r="A8" s="163">
        <v>80.12</v>
      </c>
      <c r="B8" s="163">
        <v>80.099999999999994</v>
      </c>
    </row>
    <row r="9" spans="1:5" x14ac:dyDescent="0.5">
      <c r="A9" s="163">
        <v>7.8</v>
      </c>
      <c r="B9" s="164">
        <v>7.8</v>
      </c>
    </row>
    <row r="10" spans="1:5" ht="24" hidden="1" customHeight="1" x14ac:dyDescent="0.5">
      <c r="A10" s="165"/>
      <c r="B10" s="166"/>
      <c r="C10" s="166"/>
    </row>
    <row r="11" spans="1:5" x14ac:dyDescent="0.5">
      <c r="A11" s="163">
        <v>7.8320000000000001E-2</v>
      </c>
      <c r="B11" s="167">
        <v>7.8299999999999995E-2</v>
      </c>
    </row>
  </sheetData>
  <sheetProtection algorithmName="SHA-512" hashValue="bP9gBgPeeBVlRQXOY0IebLlVpovYfGa66CRbYRdK2Mt8nM1OGROfNi8q3XnC5Ccnz+v510f7eDf1HlgYeTY4/w==" saltValue="VxFq48cBmfuTwHGIylUuz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82872-7F5B-41DE-B61A-2CA17F444397}">
  <dimension ref="A1:H20"/>
  <sheetViews>
    <sheetView zoomScaleNormal="100" workbookViewId="0">
      <selection sqref="A1:H1"/>
    </sheetView>
  </sheetViews>
  <sheetFormatPr baseColWidth="10" defaultColWidth="11.41015625" defaultRowHeight="14" x14ac:dyDescent="0.45"/>
  <cols>
    <col min="1" max="8" width="10.5859375" style="173" customWidth="1"/>
    <col min="9" max="256" width="11.41015625" style="173"/>
    <col min="257" max="264" width="10.5859375" style="173" customWidth="1"/>
    <col min="265" max="512" width="11.41015625" style="173"/>
    <col min="513" max="520" width="10.5859375" style="173" customWidth="1"/>
    <col min="521" max="768" width="11.41015625" style="173"/>
    <col min="769" max="776" width="10.5859375" style="173" customWidth="1"/>
    <col min="777" max="1024" width="11.41015625" style="173"/>
    <col min="1025" max="1032" width="10.5859375" style="173" customWidth="1"/>
    <col min="1033" max="1280" width="11.41015625" style="173"/>
    <col min="1281" max="1288" width="10.5859375" style="173" customWidth="1"/>
    <col min="1289" max="1536" width="11.41015625" style="173"/>
    <col min="1537" max="1544" width="10.5859375" style="173" customWidth="1"/>
    <col min="1545" max="1792" width="11.41015625" style="173"/>
    <col min="1793" max="1800" width="10.5859375" style="173" customWidth="1"/>
    <col min="1801" max="2048" width="11.41015625" style="173"/>
    <col min="2049" max="2056" width="10.5859375" style="173" customWidth="1"/>
    <col min="2057" max="2304" width="11.41015625" style="173"/>
    <col min="2305" max="2312" width="10.5859375" style="173" customWidth="1"/>
    <col min="2313" max="2560" width="11.41015625" style="173"/>
    <col min="2561" max="2568" width="10.5859375" style="173" customWidth="1"/>
    <col min="2569" max="2816" width="11.41015625" style="173"/>
    <col min="2817" max="2824" width="10.5859375" style="173" customWidth="1"/>
    <col min="2825" max="3072" width="11.41015625" style="173"/>
    <col min="3073" max="3080" width="10.5859375" style="173" customWidth="1"/>
    <col min="3081" max="3328" width="11.41015625" style="173"/>
    <col min="3329" max="3336" width="10.5859375" style="173" customWidth="1"/>
    <col min="3337" max="3584" width="11.41015625" style="173"/>
    <col min="3585" max="3592" width="10.5859375" style="173" customWidth="1"/>
    <col min="3593" max="3840" width="11.41015625" style="173"/>
    <col min="3841" max="3848" width="10.5859375" style="173" customWidth="1"/>
    <col min="3849" max="4096" width="11.41015625" style="173"/>
    <col min="4097" max="4104" width="10.5859375" style="173" customWidth="1"/>
    <col min="4105" max="4352" width="11.41015625" style="173"/>
    <col min="4353" max="4360" width="10.5859375" style="173" customWidth="1"/>
    <col min="4361" max="4608" width="11.41015625" style="173"/>
    <col min="4609" max="4616" width="10.5859375" style="173" customWidth="1"/>
    <col min="4617" max="4864" width="11.41015625" style="173"/>
    <col min="4865" max="4872" width="10.5859375" style="173" customWidth="1"/>
    <col min="4873" max="5120" width="11.41015625" style="173"/>
    <col min="5121" max="5128" width="10.5859375" style="173" customWidth="1"/>
    <col min="5129" max="5376" width="11.41015625" style="173"/>
    <col min="5377" max="5384" width="10.5859375" style="173" customWidth="1"/>
    <col min="5385" max="5632" width="11.41015625" style="173"/>
    <col min="5633" max="5640" width="10.5859375" style="173" customWidth="1"/>
    <col min="5641" max="5888" width="11.41015625" style="173"/>
    <col min="5889" max="5896" width="10.5859375" style="173" customWidth="1"/>
    <col min="5897" max="6144" width="11.41015625" style="173"/>
    <col min="6145" max="6152" width="10.5859375" style="173" customWidth="1"/>
    <col min="6153" max="6400" width="11.41015625" style="173"/>
    <col min="6401" max="6408" width="10.5859375" style="173" customWidth="1"/>
    <col min="6409" max="6656" width="11.41015625" style="173"/>
    <col min="6657" max="6664" width="10.5859375" style="173" customWidth="1"/>
    <col min="6665" max="6912" width="11.41015625" style="173"/>
    <col min="6913" max="6920" width="10.5859375" style="173" customWidth="1"/>
    <col min="6921" max="7168" width="11.41015625" style="173"/>
    <col min="7169" max="7176" width="10.5859375" style="173" customWidth="1"/>
    <col min="7177" max="7424" width="11.41015625" style="173"/>
    <col min="7425" max="7432" width="10.5859375" style="173" customWidth="1"/>
    <col min="7433" max="7680" width="11.41015625" style="173"/>
    <col min="7681" max="7688" width="10.5859375" style="173" customWidth="1"/>
    <col min="7689" max="7936" width="11.41015625" style="173"/>
    <col min="7937" max="7944" width="10.5859375" style="173" customWidth="1"/>
    <col min="7945" max="8192" width="11.41015625" style="173"/>
    <col min="8193" max="8200" width="10.5859375" style="173" customWidth="1"/>
    <col min="8201" max="8448" width="11.41015625" style="173"/>
    <col min="8449" max="8456" width="10.5859375" style="173" customWidth="1"/>
    <col min="8457" max="8704" width="11.41015625" style="173"/>
    <col min="8705" max="8712" width="10.5859375" style="173" customWidth="1"/>
    <col min="8713" max="8960" width="11.41015625" style="173"/>
    <col min="8961" max="8968" width="10.5859375" style="173" customWidth="1"/>
    <col min="8969" max="9216" width="11.41015625" style="173"/>
    <col min="9217" max="9224" width="10.5859375" style="173" customWidth="1"/>
    <col min="9225" max="9472" width="11.41015625" style="173"/>
    <col min="9473" max="9480" width="10.5859375" style="173" customWidth="1"/>
    <col min="9481" max="9728" width="11.41015625" style="173"/>
    <col min="9729" max="9736" width="10.5859375" style="173" customWidth="1"/>
    <col min="9737" max="9984" width="11.41015625" style="173"/>
    <col min="9985" max="9992" width="10.5859375" style="173" customWidth="1"/>
    <col min="9993" max="10240" width="11.41015625" style="173"/>
    <col min="10241" max="10248" width="10.5859375" style="173" customWidth="1"/>
    <col min="10249" max="10496" width="11.41015625" style="173"/>
    <col min="10497" max="10504" width="10.5859375" style="173" customWidth="1"/>
    <col min="10505" max="10752" width="11.41015625" style="173"/>
    <col min="10753" max="10760" width="10.5859375" style="173" customWidth="1"/>
    <col min="10761" max="11008" width="11.41015625" style="173"/>
    <col min="11009" max="11016" width="10.5859375" style="173" customWidth="1"/>
    <col min="11017" max="11264" width="11.41015625" style="173"/>
    <col min="11265" max="11272" width="10.5859375" style="173" customWidth="1"/>
    <col min="11273" max="11520" width="11.41015625" style="173"/>
    <col min="11521" max="11528" width="10.5859375" style="173" customWidth="1"/>
    <col min="11529" max="11776" width="11.41015625" style="173"/>
    <col min="11777" max="11784" width="10.5859375" style="173" customWidth="1"/>
    <col min="11785" max="12032" width="11.41015625" style="173"/>
    <col min="12033" max="12040" width="10.5859375" style="173" customWidth="1"/>
    <col min="12041" max="12288" width="11.41015625" style="173"/>
    <col min="12289" max="12296" width="10.5859375" style="173" customWidth="1"/>
    <col min="12297" max="12544" width="11.41015625" style="173"/>
    <col min="12545" max="12552" width="10.5859375" style="173" customWidth="1"/>
    <col min="12553" max="12800" width="11.41015625" style="173"/>
    <col min="12801" max="12808" width="10.5859375" style="173" customWidth="1"/>
    <col min="12809" max="13056" width="11.41015625" style="173"/>
    <col min="13057" max="13064" width="10.5859375" style="173" customWidth="1"/>
    <col min="13065" max="13312" width="11.41015625" style="173"/>
    <col min="13313" max="13320" width="10.5859375" style="173" customWidth="1"/>
    <col min="13321" max="13568" width="11.41015625" style="173"/>
    <col min="13569" max="13576" width="10.5859375" style="173" customWidth="1"/>
    <col min="13577" max="13824" width="11.41015625" style="173"/>
    <col min="13825" max="13832" width="10.5859375" style="173" customWidth="1"/>
    <col min="13833" max="14080" width="11.41015625" style="173"/>
    <col min="14081" max="14088" width="10.5859375" style="173" customWidth="1"/>
    <col min="14089" max="14336" width="11.41015625" style="173"/>
    <col min="14337" max="14344" width="10.5859375" style="173" customWidth="1"/>
    <col min="14345" max="14592" width="11.41015625" style="173"/>
    <col min="14593" max="14600" width="10.5859375" style="173" customWidth="1"/>
    <col min="14601" max="14848" width="11.41015625" style="173"/>
    <col min="14849" max="14856" width="10.5859375" style="173" customWidth="1"/>
    <col min="14857" max="15104" width="11.41015625" style="173"/>
    <col min="15105" max="15112" width="10.5859375" style="173" customWidth="1"/>
    <col min="15113" max="15360" width="11.41015625" style="173"/>
    <col min="15361" max="15368" width="10.5859375" style="173" customWidth="1"/>
    <col min="15369" max="15616" width="11.41015625" style="173"/>
    <col min="15617" max="15624" width="10.5859375" style="173" customWidth="1"/>
    <col min="15625" max="15872" width="11.41015625" style="173"/>
    <col min="15873" max="15880" width="10.5859375" style="173" customWidth="1"/>
    <col min="15881" max="16128" width="11.41015625" style="173"/>
    <col min="16129" max="16136" width="10.5859375" style="173" customWidth="1"/>
    <col min="16137" max="16384" width="11.41015625" style="173"/>
  </cols>
  <sheetData>
    <row r="1" spans="1:8" s="169" customFormat="1" ht="20.100000000000001" customHeight="1" x14ac:dyDescent="0.45">
      <c r="A1" s="168" t="s">
        <v>252</v>
      </c>
      <c r="B1" s="168"/>
      <c r="C1" s="168"/>
      <c r="D1" s="168"/>
      <c r="E1" s="168"/>
      <c r="F1" s="168"/>
      <c r="G1" s="168"/>
      <c r="H1" s="168"/>
    </row>
    <row r="2" spans="1:8" s="169" customFormat="1" ht="43.5" customHeight="1" x14ac:dyDescent="0.45">
      <c r="A2" s="170" t="s">
        <v>253</v>
      </c>
      <c r="B2" s="170"/>
      <c r="C2" s="170"/>
      <c r="D2" s="170"/>
      <c r="E2" s="170"/>
      <c r="F2" s="170"/>
      <c r="G2" s="170"/>
      <c r="H2" s="170"/>
    </row>
    <row r="3" spans="1:8" s="169" customFormat="1" ht="35.1" customHeight="1" x14ac:dyDescent="0.45">
      <c r="A3" s="170" t="s">
        <v>254</v>
      </c>
      <c r="B3" s="170"/>
      <c r="C3" s="170"/>
      <c r="D3" s="170"/>
      <c r="E3" s="170"/>
      <c r="F3" s="170"/>
      <c r="G3" s="170"/>
      <c r="H3" s="170"/>
    </row>
    <row r="4" spans="1:8" s="169" customFormat="1" ht="99.75" customHeight="1" x14ac:dyDescent="0.45">
      <c r="A4" s="170" t="s">
        <v>326</v>
      </c>
      <c r="B4" s="170"/>
      <c r="C4" s="170"/>
      <c r="D4" s="170"/>
      <c r="E4" s="170"/>
      <c r="F4" s="170"/>
      <c r="G4" s="170"/>
      <c r="H4" s="170"/>
    </row>
    <row r="5" spans="1:8" s="169" customFormat="1" ht="53.1" customHeight="1" x14ac:dyDescent="0.45">
      <c r="A5" s="170" t="s">
        <v>255</v>
      </c>
      <c r="B5" s="170"/>
      <c r="C5" s="170"/>
      <c r="D5" s="170"/>
      <c r="E5" s="170"/>
      <c r="F5" s="170"/>
      <c r="G5" s="170"/>
      <c r="H5" s="170"/>
    </row>
    <row r="6" spans="1:8" s="169" customFormat="1" ht="35.1" customHeight="1" x14ac:dyDescent="0.45">
      <c r="A6" s="170" t="s">
        <v>256</v>
      </c>
      <c r="B6" s="170"/>
      <c r="C6" s="170"/>
      <c r="D6" s="170"/>
      <c r="E6" s="170"/>
      <c r="F6" s="170"/>
      <c r="G6" s="170"/>
      <c r="H6" s="170"/>
    </row>
    <row r="7" spans="1:8" s="169" customFormat="1" ht="88.35" customHeight="1" x14ac:dyDescent="0.45">
      <c r="A7" s="170" t="s">
        <v>257</v>
      </c>
      <c r="B7" s="170"/>
      <c r="C7" s="170"/>
      <c r="D7" s="170"/>
      <c r="E7" s="170"/>
      <c r="F7" s="170"/>
      <c r="G7" s="170"/>
      <c r="H7" s="170"/>
    </row>
    <row r="8" spans="1:8" s="169" customFormat="1" ht="88.35" customHeight="1" x14ac:dyDescent="0.45">
      <c r="A8" s="170" t="s">
        <v>258</v>
      </c>
      <c r="B8" s="170"/>
      <c r="C8" s="170"/>
      <c r="D8" s="170"/>
      <c r="E8" s="170"/>
      <c r="F8" s="170"/>
      <c r="G8" s="170"/>
      <c r="H8" s="170"/>
    </row>
    <row r="9" spans="1:8" s="169" customFormat="1" ht="70.349999999999994" customHeight="1" x14ac:dyDescent="0.45">
      <c r="A9" s="170" t="s">
        <v>327</v>
      </c>
      <c r="B9" s="170"/>
      <c r="C9" s="170"/>
      <c r="D9" s="170"/>
      <c r="E9" s="170"/>
      <c r="F9" s="170"/>
      <c r="G9" s="170"/>
      <c r="H9" s="170"/>
    </row>
    <row r="10" spans="1:8" s="169" customFormat="1" ht="53.1" customHeight="1" x14ac:dyDescent="0.45">
      <c r="A10" s="170" t="s">
        <v>259</v>
      </c>
      <c r="B10" s="170"/>
      <c r="C10" s="170"/>
      <c r="D10" s="170"/>
      <c r="E10" s="170"/>
      <c r="F10" s="170"/>
      <c r="G10" s="170"/>
      <c r="H10" s="170"/>
    </row>
    <row r="11" spans="1:8" s="169" customFormat="1" ht="122.7" customHeight="1" x14ac:dyDescent="0.45">
      <c r="A11" s="171" t="s">
        <v>328</v>
      </c>
      <c r="B11" s="170"/>
      <c r="C11" s="170"/>
      <c r="D11" s="170"/>
      <c r="E11" s="170"/>
      <c r="F11" s="170"/>
      <c r="G11" s="170"/>
      <c r="H11" s="170"/>
    </row>
    <row r="12" spans="1:8" s="169" customFormat="1" ht="35.1" customHeight="1" x14ac:dyDescent="0.45">
      <c r="A12" s="170" t="s">
        <v>260</v>
      </c>
      <c r="B12" s="170"/>
      <c r="C12" s="170"/>
      <c r="D12" s="170"/>
      <c r="E12" s="170"/>
      <c r="F12" s="170"/>
      <c r="G12" s="170"/>
      <c r="H12" s="170"/>
    </row>
    <row r="13" spans="1:8" s="169" customFormat="1" ht="97.35" customHeight="1" x14ac:dyDescent="0.45">
      <c r="A13" s="170" t="s">
        <v>261</v>
      </c>
      <c r="B13" s="170"/>
      <c r="C13" s="170"/>
      <c r="D13" s="170"/>
      <c r="E13" s="170"/>
      <c r="F13" s="170"/>
      <c r="G13" s="170"/>
      <c r="H13" s="170"/>
    </row>
    <row r="14" spans="1:8" s="169" customFormat="1" ht="97.35" customHeight="1" x14ac:dyDescent="0.45">
      <c r="A14" s="170" t="s">
        <v>262</v>
      </c>
      <c r="B14" s="170"/>
      <c r="C14" s="170"/>
      <c r="D14" s="170"/>
      <c r="E14" s="170"/>
      <c r="F14" s="170"/>
      <c r="G14" s="170"/>
      <c r="H14" s="170"/>
    </row>
    <row r="15" spans="1:8" s="169" customFormat="1" ht="20.100000000000001" customHeight="1" x14ac:dyDescent="0.45">
      <c r="A15" s="170" t="s">
        <v>263</v>
      </c>
      <c r="B15" s="170"/>
      <c r="C15" s="170"/>
      <c r="D15" s="170"/>
      <c r="E15" s="170"/>
      <c r="F15" s="170"/>
      <c r="G15" s="170"/>
      <c r="H15" s="170"/>
    </row>
    <row r="16" spans="1:8" x14ac:dyDescent="0.45">
      <c r="A16" s="172"/>
      <c r="B16" s="172"/>
      <c r="C16" s="172"/>
      <c r="D16" s="172"/>
      <c r="E16" s="172"/>
      <c r="F16" s="172"/>
      <c r="G16" s="172"/>
      <c r="H16" s="172"/>
    </row>
    <row r="17" spans="1:8" x14ac:dyDescent="0.45">
      <c r="A17" s="172"/>
      <c r="B17" s="172"/>
      <c r="C17" s="172"/>
      <c r="D17" s="172"/>
      <c r="E17" s="172"/>
      <c r="F17" s="172"/>
      <c r="G17" s="172"/>
      <c r="H17" s="172"/>
    </row>
    <row r="18" spans="1:8" x14ac:dyDescent="0.45">
      <c r="A18" s="172"/>
      <c r="B18" s="172"/>
      <c r="C18" s="172"/>
      <c r="D18" s="172"/>
      <c r="E18" s="172"/>
      <c r="F18" s="172"/>
      <c r="G18" s="172"/>
      <c r="H18" s="172"/>
    </row>
    <row r="19" spans="1:8" x14ac:dyDescent="0.45">
      <c r="A19" s="172"/>
      <c r="B19" s="172"/>
      <c r="C19" s="172"/>
      <c r="D19" s="172"/>
      <c r="E19" s="172"/>
      <c r="F19" s="172"/>
      <c r="G19" s="172"/>
      <c r="H19" s="172"/>
    </row>
    <row r="20" spans="1:8" x14ac:dyDescent="0.45">
      <c r="A20" s="172"/>
      <c r="B20" s="172"/>
      <c r="C20" s="172"/>
      <c r="D20" s="172"/>
      <c r="E20" s="172"/>
      <c r="F20" s="172"/>
      <c r="G20" s="172"/>
      <c r="H20" s="172"/>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9557-16F1-4AB5-A6DC-62431206D38F}">
  <dimension ref="A1:I55"/>
  <sheetViews>
    <sheetView workbookViewId="0"/>
  </sheetViews>
  <sheetFormatPr baseColWidth="10" defaultColWidth="10.703125" defaultRowHeight="14" x14ac:dyDescent="0.45"/>
  <cols>
    <col min="1" max="16384" width="10.703125" style="148"/>
  </cols>
  <sheetData>
    <row r="1" spans="1:9" x14ac:dyDescent="0.45">
      <c r="A1" s="174"/>
      <c r="B1" s="174"/>
      <c r="C1" s="174"/>
      <c r="D1" s="174"/>
      <c r="E1" s="174"/>
      <c r="F1" s="174"/>
      <c r="G1" s="174"/>
      <c r="H1" s="174"/>
      <c r="I1" s="174"/>
    </row>
    <row r="2" spans="1:9" x14ac:dyDescent="0.45">
      <c r="A2" s="174"/>
      <c r="B2" s="174"/>
      <c r="C2" s="174"/>
      <c r="D2" s="174"/>
      <c r="E2" s="174"/>
      <c r="F2" s="174"/>
      <c r="G2" s="174"/>
      <c r="H2" s="174"/>
      <c r="I2" s="174"/>
    </row>
    <row r="3" spans="1:9" x14ac:dyDescent="0.45">
      <c r="A3" s="174"/>
      <c r="B3" s="174"/>
      <c r="C3" s="174"/>
      <c r="D3" s="174"/>
      <c r="E3" s="174"/>
      <c r="F3" s="174"/>
      <c r="G3" s="174"/>
      <c r="H3" s="174"/>
      <c r="I3" s="174"/>
    </row>
    <row r="4" spans="1:9" x14ac:dyDescent="0.45">
      <c r="A4" s="174"/>
      <c r="B4" s="174"/>
      <c r="C4" s="174"/>
      <c r="D4" s="174"/>
      <c r="E4" s="174"/>
      <c r="F4" s="174"/>
      <c r="G4" s="174"/>
      <c r="H4" s="174"/>
      <c r="I4" s="174"/>
    </row>
    <row r="5" spans="1:9" x14ac:dyDescent="0.45">
      <c r="A5" s="174"/>
      <c r="B5" s="174"/>
      <c r="C5" s="174"/>
      <c r="D5" s="174"/>
      <c r="E5" s="174"/>
      <c r="F5" s="174"/>
      <c r="G5" s="174"/>
      <c r="H5" s="174"/>
      <c r="I5" s="174"/>
    </row>
    <row r="6" spans="1:9" x14ac:dyDescent="0.45">
      <c r="A6" s="174"/>
      <c r="B6" s="174"/>
      <c r="C6" s="174"/>
      <c r="D6" s="174"/>
      <c r="E6" s="174"/>
      <c r="F6" s="174"/>
      <c r="G6" s="174"/>
      <c r="H6" s="174"/>
      <c r="I6" s="174"/>
    </row>
    <row r="7" spans="1:9" x14ac:dyDescent="0.45">
      <c r="A7" s="174"/>
      <c r="B7" s="174"/>
      <c r="C7" s="174"/>
      <c r="D7" s="174"/>
      <c r="E7" s="174"/>
      <c r="F7" s="174"/>
      <c r="G7" s="174"/>
      <c r="H7" s="174"/>
      <c r="I7" s="174"/>
    </row>
    <row r="8" spans="1:9" x14ac:dyDescent="0.45">
      <c r="A8" s="174"/>
      <c r="B8" s="174"/>
      <c r="C8" s="174"/>
      <c r="D8" s="174"/>
      <c r="E8" s="174"/>
      <c r="F8" s="174"/>
      <c r="G8" s="174"/>
      <c r="H8" s="174"/>
      <c r="I8" s="174"/>
    </row>
    <row r="9" spans="1:9" x14ac:dyDescent="0.45">
      <c r="A9" s="174"/>
      <c r="B9" s="174"/>
      <c r="C9" s="174"/>
      <c r="D9" s="174"/>
      <c r="E9" s="174"/>
      <c r="F9" s="174"/>
      <c r="G9" s="174"/>
      <c r="H9" s="174"/>
      <c r="I9" s="174"/>
    </row>
    <row r="10" spans="1:9" x14ac:dyDescent="0.45">
      <c r="A10" s="174"/>
      <c r="B10" s="174"/>
      <c r="C10" s="174"/>
      <c r="D10" s="174"/>
      <c r="E10" s="174"/>
      <c r="F10" s="174"/>
      <c r="G10" s="174"/>
      <c r="H10" s="174"/>
      <c r="I10" s="174"/>
    </row>
    <row r="11" spans="1:9" x14ac:dyDescent="0.45">
      <c r="A11" s="174"/>
      <c r="B11" s="174"/>
      <c r="C11" s="174"/>
      <c r="D11" s="174"/>
      <c r="E11" s="174"/>
      <c r="F11" s="174"/>
      <c r="G11" s="174"/>
      <c r="H11" s="174"/>
      <c r="I11" s="174"/>
    </row>
    <row r="12" spans="1:9" x14ac:dyDescent="0.45">
      <c r="A12" s="174"/>
      <c r="B12" s="174"/>
      <c r="C12" s="174"/>
      <c r="D12" s="174"/>
      <c r="E12" s="174"/>
      <c r="F12" s="174"/>
      <c r="G12" s="174"/>
      <c r="H12" s="174"/>
      <c r="I12" s="174"/>
    </row>
    <row r="13" spans="1:9" x14ac:dyDescent="0.45">
      <c r="A13" s="174"/>
      <c r="B13" s="174"/>
      <c r="C13" s="174"/>
      <c r="D13" s="174"/>
      <c r="E13" s="174"/>
      <c r="F13" s="174"/>
      <c r="G13" s="174"/>
      <c r="H13" s="174"/>
      <c r="I13" s="174"/>
    </row>
    <row r="14" spans="1:9" x14ac:dyDescent="0.45">
      <c r="A14" s="174"/>
      <c r="B14" s="174"/>
      <c r="C14" s="174"/>
      <c r="D14" s="174"/>
      <c r="E14" s="174"/>
      <c r="F14" s="174"/>
      <c r="G14" s="174"/>
      <c r="H14" s="174"/>
      <c r="I14" s="174"/>
    </row>
    <row r="15" spans="1:9" x14ac:dyDescent="0.45">
      <c r="A15" s="174"/>
      <c r="B15" s="174"/>
      <c r="C15" s="174"/>
      <c r="D15" s="174"/>
      <c r="E15" s="174"/>
      <c r="F15" s="174"/>
      <c r="G15" s="174"/>
      <c r="H15" s="174"/>
      <c r="I15" s="174"/>
    </row>
    <row r="16" spans="1:9" x14ac:dyDescent="0.45">
      <c r="A16" s="174"/>
      <c r="B16" s="174"/>
      <c r="C16" s="174"/>
      <c r="D16" s="174"/>
      <c r="E16" s="174"/>
      <c r="F16" s="174"/>
      <c r="G16" s="174"/>
      <c r="H16" s="174"/>
      <c r="I16" s="174"/>
    </row>
    <row r="17" spans="1:9" x14ac:dyDescent="0.45">
      <c r="A17" s="174"/>
      <c r="B17" s="174"/>
      <c r="C17" s="174"/>
      <c r="D17" s="174"/>
      <c r="E17" s="174"/>
      <c r="F17" s="174"/>
      <c r="G17" s="174"/>
      <c r="H17" s="174"/>
      <c r="I17" s="174"/>
    </row>
    <row r="18" spans="1:9" x14ac:dyDescent="0.45">
      <c r="A18" s="174"/>
      <c r="B18" s="174"/>
      <c r="C18" s="174"/>
      <c r="D18" s="174"/>
      <c r="E18" s="174"/>
      <c r="F18" s="174"/>
      <c r="G18" s="174"/>
      <c r="H18" s="174"/>
      <c r="I18" s="174"/>
    </row>
    <row r="19" spans="1:9" x14ac:dyDescent="0.45">
      <c r="A19" s="174"/>
      <c r="B19" s="174"/>
      <c r="C19" s="174"/>
      <c r="D19" s="174"/>
      <c r="E19" s="174"/>
      <c r="F19" s="174"/>
      <c r="G19" s="174"/>
      <c r="H19" s="174"/>
      <c r="I19" s="174"/>
    </row>
    <row r="20" spans="1:9" x14ac:dyDescent="0.45">
      <c r="A20" s="174"/>
      <c r="B20" s="174"/>
      <c r="C20" s="174"/>
      <c r="D20" s="174"/>
      <c r="E20" s="174"/>
      <c r="F20" s="174"/>
      <c r="G20" s="174"/>
      <c r="H20" s="174"/>
      <c r="I20" s="174"/>
    </row>
    <row r="21" spans="1:9" x14ac:dyDescent="0.45">
      <c r="A21" s="174"/>
      <c r="B21" s="174"/>
      <c r="C21" s="174"/>
      <c r="D21" s="174"/>
      <c r="E21" s="174"/>
      <c r="F21" s="174"/>
      <c r="G21" s="174"/>
      <c r="H21" s="174"/>
      <c r="I21" s="174"/>
    </row>
    <row r="22" spans="1:9" x14ac:dyDescent="0.45">
      <c r="A22" s="174"/>
      <c r="B22" s="174"/>
      <c r="C22" s="174"/>
      <c r="D22" s="174"/>
      <c r="E22" s="174"/>
      <c r="F22" s="174"/>
      <c r="G22" s="174"/>
      <c r="H22" s="174"/>
      <c r="I22" s="174"/>
    </row>
    <row r="23" spans="1:9" x14ac:dyDescent="0.45">
      <c r="A23" s="174"/>
      <c r="B23" s="174"/>
      <c r="C23" s="174"/>
      <c r="D23" s="174"/>
      <c r="E23" s="174"/>
      <c r="F23" s="174"/>
      <c r="G23" s="174"/>
      <c r="H23" s="174"/>
      <c r="I23" s="174"/>
    </row>
    <row r="24" spans="1:9" x14ac:dyDescent="0.45">
      <c r="A24" s="174"/>
      <c r="B24" s="174"/>
      <c r="C24" s="174"/>
      <c r="D24" s="174"/>
      <c r="E24" s="174"/>
      <c r="F24" s="174"/>
      <c r="G24" s="174"/>
      <c r="H24" s="174"/>
      <c r="I24" s="174"/>
    </row>
    <row r="25" spans="1:9" x14ac:dyDescent="0.45">
      <c r="A25" s="174"/>
      <c r="B25" s="174"/>
      <c r="C25" s="174"/>
      <c r="D25" s="174"/>
      <c r="E25" s="174"/>
      <c r="F25" s="174"/>
      <c r="G25" s="174"/>
      <c r="H25" s="174"/>
      <c r="I25" s="174"/>
    </row>
    <row r="26" spans="1:9" x14ac:dyDescent="0.45">
      <c r="A26" s="174"/>
      <c r="B26" s="174"/>
      <c r="C26" s="174"/>
      <c r="D26" s="174"/>
      <c r="E26" s="174"/>
      <c r="F26" s="174"/>
      <c r="G26" s="174"/>
      <c r="H26" s="174"/>
      <c r="I26" s="174"/>
    </row>
    <row r="27" spans="1:9" x14ac:dyDescent="0.45">
      <c r="A27" s="174"/>
      <c r="B27" s="174"/>
      <c r="C27" s="174"/>
      <c r="D27" s="174"/>
      <c r="E27" s="174"/>
      <c r="F27" s="174"/>
      <c r="G27" s="174"/>
      <c r="H27" s="174"/>
      <c r="I27" s="174"/>
    </row>
    <row r="28" spans="1:9" x14ac:dyDescent="0.45">
      <c r="A28" s="174"/>
      <c r="B28" s="174"/>
      <c r="C28" s="174"/>
      <c r="D28" s="174"/>
      <c r="E28" s="174"/>
      <c r="F28" s="174"/>
      <c r="G28" s="174"/>
      <c r="H28" s="174"/>
      <c r="I28" s="174"/>
    </row>
    <row r="29" spans="1:9" x14ac:dyDescent="0.45">
      <c r="A29" s="174"/>
      <c r="B29" s="174"/>
      <c r="C29" s="174"/>
      <c r="D29" s="174"/>
      <c r="E29" s="174"/>
      <c r="F29" s="174"/>
      <c r="G29" s="174"/>
      <c r="H29" s="174"/>
      <c r="I29" s="174"/>
    </row>
    <row r="30" spans="1:9" x14ac:dyDescent="0.45">
      <c r="A30" s="174"/>
      <c r="B30" s="174"/>
      <c r="C30" s="174"/>
      <c r="D30" s="174"/>
      <c r="E30" s="174"/>
      <c r="F30" s="174"/>
      <c r="G30" s="174"/>
      <c r="H30" s="174"/>
      <c r="I30" s="174"/>
    </row>
    <row r="31" spans="1:9" x14ac:dyDescent="0.45">
      <c r="A31" s="174"/>
      <c r="B31" s="174"/>
      <c r="C31" s="174"/>
      <c r="D31" s="174"/>
      <c r="E31" s="174"/>
      <c r="F31" s="174"/>
      <c r="G31" s="174"/>
      <c r="H31" s="174"/>
      <c r="I31" s="174"/>
    </row>
    <row r="32" spans="1:9" x14ac:dyDescent="0.45">
      <c r="A32" s="174"/>
      <c r="B32" s="174"/>
      <c r="C32" s="174"/>
      <c r="D32" s="174"/>
      <c r="E32" s="174"/>
      <c r="F32" s="174"/>
      <c r="G32" s="174"/>
      <c r="H32" s="174"/>
      <c r="I32" s="174"/>
    </row>
    <row r="33" spans="1:9" x14ac:dyDescent="0.45">
      <c r="A33" s="174"/>
      <c r="B33" s="174"/>
      <c r="C33" s="174"/>
      <c r="D33" s="174"/>
      <c r="E33" s="174"/>
      <c r="F33" s="174"/>
      <c r="G33" s="174"/>
      <c r="H33" s="174"/>
      <c r="I33" s="174"/>
    </row>
    <row r="34" spans="1:9" x14ac:dyDescent="0.45">
      <c r="A34" s="174"/>
      <c r="B34" s="174"/>
      <c r="C34" s="174"/>
      <c r="D34" s="174"/>
      <c r="E34" s="174"/>
      <c r="F34" s="174"/>
      <c r="G34" s="174"/>
      <c r="H34" s="174"/>
      <c r="I34" s="174"/>
    </row>
    <row r="35" spans="1:9" x14ac:dyDescent="0.45">
      <c r="A35" s="174"/>
      <c r="B35" s="174"/>
      <c r="C35" s="174"/>
      <c r="D35" s="174"/>
      <c r="E35" s="174"/>
      <c r="F35" s="174"/>
      <c r="G35" s="174"/>
      <c r="H35" s="174"/>
      <c r="I35" s="174"/>
    </row>
    <row r="36" spans="1:9" x14ac:dyDescent="0.45">
      <c r="A36" s="174"/>
      <c r="B36" s="174"/>
      <c r="C36" s="174"/>
      <c r="D36" s="174"/>
      <c r="E36" s="174"/>
      <c r="F36" s="174"/>
      <c r="G36" s="174"/>
      <c r="H36" s="174"/>
      <c r="I36" s="174"/>
    </row>
    <row r="37" spans="1:9" x14ac:dyDescent="0.45">
      <c r="A37" s="174"/>
      <c r="B37" s="174"/>
      <c r="C37" s="174"/>
      <c r="D37" s="174"/>
      <c r="E37" s="174"/>
      <c r="F37" s="174"/>
      <c r="G37" s="174"/>
      <c r="H37" s="174"/>
      <c r="I37" s="174"/>
    </row>
    <row r="38" spans="1:9" x14ac:dyDescent="0.45">
      <c r="A38" s="174"/>
      <c r="B38" s="174"/>
      <c r="C38" s="174"/>
      <c r="D38" s="174"/>
      <c r="E38" s="174"/>
      <c r="F38" s="174"/>
      <c r="G38" s="174"/>
      <c r="H38" s="174"/>
      <c r="I38" s="174"/>
    </row>
    <row r="39" spans="1:9" x14ac:dyDescent="0.45">
      <c r="A39" s="174"/>
      <c r="B39" s="174"/>
      <c r="C39" s="174"/>
      <c r="D39" s="174"/>
      <c r="E39" s="174"/>
      <c r="F39" s="174"/>
      <c r="G39" s="174"/>
      <c r="H39" s="174"/>
      <c r="I39" s="174"/>
    </row>
    <row r="40" spans="1:9" x14ac:dyDescent="0.45">
      <c r="A40" s="174"/>
      <c r="B40" s="174"/>
      <c r="C40" s="174"/>
      <c r="D40" s="174"/>
      <c r="E40" s="174"/>
      <c r="F40" s="174"/>
      <c r="G40" s="174"/>
      <c r="H40" s="174"/>
      <c r="I40" s="174"/>
    </row>
    <row r="41" spans="1:9" x14ac:dyDescent="0.45">
      <c r="A41" s="174"/>
      <c r="B41" s="174"/>
      <c r="C41" s="174"/>
      <c r="D41" s="174"/>
      <c r="E41" s="174"/>
      <c r="F41" s="174"/>
      <c r="G41" s="174"/>
      <c r="H41" s="174"/>
      <c r="I41" s="174"/>
    </row>
    <row r="42" spans="1:9" x14ac:dyDescent="0.45">
      <c r="A42" s="174"/>
      <c r="B42" s="174"/>
      <c r="C42" s="174"/>
      <c r="D42" s="174"/>
      <c r="E42" s="174"/>
      <c r="F42" s="174"/>
      <c r="G42" s="174"/>
      <c r="H42" s="174"/>
      <c r="I42" s="174"/>
    </row>
    <row r="43" spans="1:9" x14ac:dyDescent="0.45">
      <c r="A43" s="174"/>
      <c r="B43" s="174"/>
      <c r="C43" s="174"/>
      <c r="D43" s="174"/>
      <c r="E43" s="174"/>
      <c r="F43" s="174"/>
      <c r="G43" s="174"/>
      <c r="H43" s="174"/>
      <c r="I43" s="174"/>
    </row>
    <row r="44" spans="1:9" x14ac:dyDescent="0.45">
      <c r="A44" s="174"/>
      <c r="B44" s="174"/>
      <c r="C44" s="174"/>
      <c r="D44" s="174"/>
      <c r="E44" s="174"/>
      <c r="F44" s="174"/>
      <c r="G44" s="174"/>
      <c r="H44" s="174"/>
      <c r="I44" s="174"/>
    </row>
    <row r="45" spans="1:9" x14ac:dyDescent="0.45">
      <c r="A45" s="174"/>
      <c r="B45" s="174"/>
      <c r="C45" s="174"/>
      <c r="D45" s="174"/>
      <c r="E45" s="174"/>
      <c r="F45" s="174"/>
      <c r="G45" s="174"/>
      <c r="H45" s="174"/>
      <c r="I45" s="174"/>
    </row>
    <row r="46" spans="1:9" x14ac:dyDescent="0.45">
      <c r="A46" s="174"/>
      <c r="B46" s="174"/>
      <c r="C46" s="174"/>
      <c r="D46" s="174"/>
      <c r="E46" s="174"/>
      <c r="F46" s="174"/>
      <c r="G46" s="174"/>
      <c r="H46" s="174"/>
      <c r="I46" s="174"/>
    </row>
    <row r="47" spans="1:9" x14ac:dyDescent="0.45">
      <c r="A47" s="174"/>
      <c r="B47" s="174"/>
      <c r="C47" s="174"/>
      <c r="D47" s="174"/>
      <c r="E47" s="174"/>
      <c r="F47" s="174"/>
      <c r="G47" s="174"/>
      <c r="H47" s="174"/>
      <c r="I47" s="174"/>
    </row>
    <row r="48" spans="1:9" x14ac:dyDescent="0.45">
      <c r="A48" s="174"/>
      <c r="B48" s="174"/>
      <c r="C48" s="174"/>
      <c r="D48" s="174"/>
      <c r="E48" s="174"/>
      <c r="F48" s="174"/>
      <c r="G48" s="174"/>
      <c r="H48" s="174"/>
      <c r="I48" s="174"/>
    </row>
    <row r="49" spans="1:9" x14ac:dyDescent="0.45">
      <c r="A49" s="174"/>
      <c r="B49" s="174"/>
      <c r="C49" s="174"/>
      <c r="D49" s="174"/>
      <c r="E49" s="174"/>
      <c r="F49" s="174"/>
      <c r="G49" s="174"/>
      <c r="H49" s="174"/>
      <c r="I49" s="174"/>
    </row>
    <row r="50" spans="1:9" x14ac:dyDescent="0.45">
      <c r="A50" s="174"/>
      <c r="B50" s="174"/>
      <c r="C50" s="174"/>
      <c r="D50" s="174"/>
      <c r="E50" s="174"/>
      <c r="F50" s="174"/>
      <c r="G50" s="174"/>
      <c r="H50" s="174"/>
      <c r="I50" s="174"/>
    </row>
    <row r="51" spans="1:9" x14ac:dyDescent="0.45">
      <c r="A51" s="175" t="s">
        <v>329</v>
      </c>
      <c r="B51" s="175"/>
      <c r="C51" s="175"/>
      <c r="D51" s="175"/>
      <c r="E51" s="175"/>
      <c r="F51" s="174"/>
      <c r="G51" s="174"/>
      <c r="H51" s="174"/>
      <c r="I51" s="174"/>
    </row>
    <row r="52" spans="1:9" x14ac:dyDescent="0.45">
      <c r="A52" s="175" t="s">
        <v>330</v>
      </c>
      <c r="B52" s="175"/>
      <c r="C52" s="175"/>
      <c r="D52" s="175"/>
      <c r="E52" s="175"/>
      <c r="F52" s="174"/>
      <c r="G52" s="174"/>
      <c r="H52" s="174"/>
      <c r="I52" s="174"/>
    </row>
    <row r="53" spans="1:9" x14ac:dyDescent="0.45">
      <c r="A53" s="143" t="s">
        <v>331</v>
      </c>
      <c r="B53" s="174"/>
      <c r="C53" s="174"/>
      <c r="D53" s="174"/>
      <c r="E53" s="174"/>
      <c r="F53" s="174"/>
      <c r="G53" s="174"/>
      <c r="H53" s="174"/>
      <c r="I53" s="174"/>
    </row>
    <row r="54" spans="1:9" x14ac:dyDescent="0.45">
      <c r="A54" s="174"/>
      <c r="B54" s="174"/>
      <c r="C54" s="174"/>
      <c r="D54" s="174"/>
      <c r="E54" s="174"/>
      <c r="F54" s="174"/>
      <c r="G54" s="174"/>
      <c r="H54" s="174"/>
      <c r="I54" s="174"/>
    </row>
    <row r="55" spans="1:9" x14ac:dyDescent="0.45">
      <c r="A55" s="174"/>
      <c r="B55" s="174"/>
      <c r="C55" s="174"/>
      <c r="D55" s="174"/>
      <c r="E55" s="174"/>
      <c r="F55" s="174"/>
      <c r="G55" s="174"/>
      <c r="H55" s="174"/>
      <c r="I55" s="174"/>
    </row>
  </sheetData>
  <sheetProtection algorithmName="SHA-512" hashValue="/3/Uv1bzBMjZQOFx+r9U1R/ylLboaMFSShD6HMdpjoqMzhW8DjkXxVLPvLchTNsytUXyQarABhh/+6bpsoZZCw==" saltValue="SXGvwL6iZbtkY41rWu/OPw==" spinCount="100000" sheet="1" objects="1" scenarios="1"/>
  <hyperlinks>
    <hyperlink ref="A53" r:id="rId1" xr:uid="{EB077EA6-7B38-481B-A349-3063C69AF0DF}"/>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3515625" defaultRowHeight="14" x14ac:dyDescent="0.45"/>
  <cols>
    <col min="1" max="1" width="25.1171875" style="35" bestFit="1" customWidth="1"/>
    <col min="2" max="2" width="39" style="35" customWidth="1"/>
    <col min="3" max="16384" width="11.3515625" style="35"/>
  </cols>
  <sheetData>
    <row r="1" spans="1:7" ht="20.100000000000001" customHeight="1" x14ac:dyDescent="0.45">
      <c r="A1" s="34" t="s">
        <v>64</v>
      </c>
      <c r="C1" s="36" t="s">
        <v>65</v>
      </c>
    </row>
    <row r="2" spans="1:7" ht="20.100000000000001" customHeight="1" x14ac:dyDescent="0.45">
      <c r="A2" s="35" t="s">
        <v>66</v>
      </c>
      <c r="B2" s="177"/>
      <c r="C2" s="35" t="s">
        <v>66</v>
      </c>
    </row>
    <row r="3" spans="1:7" ht="20.100000000000001" customHeight="1" x14ac:dyDescent="0.45">
      <c r="A3" s="35" t="s">
        <v>67</v>
      </c>
      <c r="B3" s="66"/>
      <c r="C3" s="35" t="s">
        <v>68</v>
      </c>
    </row>
    <row r="4" spans="1:7" ht="20.100000000000001" customHeight="1" x14ac:dyDescent="0.45">
      <c r="A4" s="35" t="s">
        <v>69</v>
      </c>
      <c r="B4" s="177"/>
      <c r="C4" s="35" t="s">
        <v>70</v>
      </c>
    </row>
    <row r="5" spans="1:7" ht="10" customHeight="1" x14ac:dyDescent="0.45"/>
    <row r="6" spans="1:7" ht="60" customHeight="1" x14ac:dyDescent="0.45">
      <c r="A6" s="111" t="s">
        <v>332</v>
      </c>
      <c r="B6" s="112"/>
      <c r="C6" s="112"/>
      <c r="D6" s="112"/>
      <c r="E6" s="112"/>
      <c r="F6" s="112"/>
      <c r="G6" s="112"/>
    </row>
    <row r="7" spans="1:7" ht="15" customHeight="1" x14ac:dyDescent="0.45">
      <c r="A7" s="101"/>
      <c r="B7" s="101"/>
      <c r="C7" s="101"/>
      <c r="D7" s="101"/>
      <c r="E7" s="101"/>
      <c r="F7" s="101"/>
      <c r="G7" s="101"/>
    </row>
    <row r="8" spans="1:7" ht="60" customHeight="1" x14ac:dyDescent="0.45">
      <c r="A8" s="111" t="s">
        <v>333</v>
      </c>
      <c r="B8" s="112"/>
      <c r="C8" s="112"/>
      <c r="D8" s="112"/>
      <c r="E8" s="112"/>
      <c r="F8" s="112"/>
      <c r="G8" s="112"/>
    </row>
    <row r="9" spans="1:7" ht="10" customHeight="1" x14ac:dyDescent="0.45">
      <c r="A9" s="37"/>
    </row>
    <row r="10" spans="1:7" ht="35" customHeight="1" x14ac:dyDescent="0.45">
      <c r="A10" s="108" t="s">
        <v>298</v>
      </c>
      <c r="B10" s="108"/>
      <c r="C10" s="108"/>
      <c r="D10" s="108"/>
      <c r="E10" s="108"/>
      <c r="F10" s="108"/>
      <c r="G10" s="108"/>
    </row>
    <row r="11" spans="1:7" ht="75" customHeight="1" x14ac:dyDescent="0.45">
      <c r="A11" s="176" t="s">
        <v>334</v>
      </c>
      <c r="B11" s="176"/>
      <c r="C11" s="176"/>
      <c r="D11" s="176"/>
      <c r="E11" s="176"/>
      <c r="F11" s="176"/>
      <c r="G11" s="176"/>
    </row>
    <row r="12" spans="1:7" ht="35" customHeight="1" x14ac:dyDescent="0.45">
      <c r="A12" s="108" t="s">
        <v>206</v>
      </c>
      <c r="B12" s="108"/>
      <c r="C12" s="109" t="s">
        <v>207</v>
      </c>
      <c r="D12" s="109"/>
      <c r="E12" s="109"/>
      <c r="F12" s="109"/>
      <c r="G12" s="103"/>
    </row>
    <row r="13" spans="1:7" ht="10" customHeight="1" x14ac:dyDescent="0.45">
      <c r="A13" s="63"/>
      <c r="B13" s="63"/>
      <c r="C13" s="64"/>
      <c r="D13" s="64"/>
      <c r="E13" s="64"/>
      <c r="F13" s="64"/>
      <c r="G13" s="64"/>
    </row>
    <row r="14" spans="1:7" ht="10" customHeight="1" x14ac:dyDescent="0.45"/>
    <row r="15" spans="1:7" x14ac:dyDescent="0.45">
      <c r="A15" s="35" t="s">
        <v>71</v>
      </c>
      <c r="B15" s="66"/>
      <c r="C15" s="110" t="s">
        <v>108</v>
      </c>
      <c r="D15" s="110"/>
      <c r="E15" s="110"/>
    </row>
    <row r="16" spans="1:7" x14ac:dyDescent="0.45">
      <c r="A16" s="35" t="s">
        <v>72</v>
      </c>
      <c r="B16" s="37" t="str">
        <f>IF(ISBLANK(B15),"",IF(B3=B15,"Kontrolle erfolgreich - check ok","FEHLER - ERROR"))</f>
        <v/>
      </c>
      <c r="C16" s="102" t="s">
        <v>109</v>
      </c>
      <c r="D16" s="102"/>
      <c r="E16" s="102"/>
    </row>
    <row r="17" spans="2:2" x14ac:dyDescent="0.45">
      <c r="B17" s="37" t="str">
        <f>IF(ISBLANK(B15),"",IF(ISERROR(FIND("@",B15,1)),"keine gültige eMail-Adresse",IF((VALUE(FIND("@",B15,1))&gt;1),"","keine gültige eMail-Adresse!")))</f>
        <v/>
      </c>
    </row>
    <row r="18" spans="2:2" x14ac:dyDescent="0.45">
      <c r="B18" s="37" t="str">
        <f>IF(ISBLANK(B15),"",IF(ISERROR(FIND("@",B15,1)),"no valid eMail-adress",IF((VALUE(FIND("@",B15,1))&gt;1),"","no valid eMail-address!")))</f>
        <v/>
      </c>
    </row>
    <row r="19" spans="2:2" x14ac:dyDescent="0.45">
      <c r="B19" s="35" t="str">
        <f>IF(ISBLANK(B15),"",IF(ISERROR(FIND("; ",B15,1)),"",IF((VALUE(FIND("; ",B15,1))&gt;8),"","Achtung - die zweite eMail-Adresse wurde nicht korrekt eingegeben")))</f>
        <v/>
      </c>
    </row>
  </sheetData>
  <sheetProtection algorithmName="SHA-512" hashValue="9j3hwIn6kA6/ZSYaXW71Y+oKcChRm3KTwWAsgbTX51RPyKAPBmkDATYbscKaBvYbMhbiTYvaWSaKJ6KeIRmwXQ==" saltValue="t9g5HRYlFcLmZDZcGRLYd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32"/>
  <sheetViews>
    <sheetView workbookViewId="0"/>
  </sheetViews>
  <sheetFormatPr baseColWidth="10" defaultRowHeight="14" x14ac:dyDescent="0.45"/>
  <cols>
    <col min="1" max="1" width="39.64453125" bestFit="1" customWidth="1"/>
    <col min="2" max="2" width="33.1171875" bestFit="1" customWidth="1"/>
  </cols>
  <sheetData>
    <row r="1" spans="1:7" x14ac:dyDescent="0.45">
      <c r="A1" t="s">
        <v>12</v>
      </c>
      <c r="B1" s="2" t="str">
        <f>IF(ISNUMBER(VALUE(Ergebnisse!G1)),IF(VALUE(Ergebnisse!G1)&gt;0,VALUE(Ergebnisse!G1),""),"")</f>
        <v/>
      </c>
      <c r="D1" t="s">
        <v>19</v>
      </c>
    </row>
    <row r="2" spans="1:7" x14ac:dyDescent="0.45">
      <c r="A2" t="s">
        <v>4</v>
      </c>
      <c r="B2" s="2" t="str">
        <f>IF(ISNUMBER(VALUE(Ergebnisse!G2)),IF(VALUE(Ergebnisse!G2)&gt;0,VALUE(Ergebnisse!G2),""),"")</f>
        <v/>
      </c>
    </row>
    <row r="3" spans="1:7" x14ac:dyDescent="0.45">
      <c r="A3" t="s">
        <v>13</v>
      </c>
      <c r="B3" s="2">
        <v>24</v>
      </c>
      <c r="D3" t="s">
        <v>18</v>
      </c>
    </row>
    <row r="4" spans="1:7" x14ac:dyDescent="0.45">
      <c r="A4" t="s">
        <v>14</v>
      </c>
      <c r="B4" s="2">
        <f>YEAR(B7)</f>
        <v>2024</v>
      </c>
      <c r="D4" s="3">
        <v>2</v>
      </c>
    </row>
    <row r="5" spans="1:7" x14ac:dyDescent="0.45">
      <c r="A5" t="s">
        <v>15</v>
      </c>
      <c r="B5" s="2" t="str">
        <f>D8</f>
        <v>N</v>
      </c>
      <c r="D5" t="str">
        <f>IF(D4=2,"N","J")</f>
        <v>N</v>
      </c>
      <c r="F5">
        <v>1</v>
      </c>
      <c r="G5" s="50" t="s">
        <v>110</v>
      </c>
    </row>
    <row r="6" spans="1:7" x14ac:dyDescent="0.45">
      <c r="A6" t="s">
        <v>48</v>
      </c>
      <c r="B6" s="2">
        <f>Ergebnisse!G3</f>
        <v>1</v>
      </c>
      <c r="F6">
        <v>2</v>
      </c>
      <c r="G6" s="50" t="s">
        <v>111</v>
      </c>
    </row>
    <row r="7" spans="1:7" x14ac:dyDescent="0.45">
      <c r="A7" t="s">
        <v>49</v>
      </c>
      <c r="B7" s="33">
        <f>Ergebnisse!E5</f>
        <v>45494</v>
      </c>
    </row>
    <row r="8" spans="1:7" x14ac:dyDescent="0.45">
      <c r="A8" t="s">
        <v>16</v>
      </c>
      <c r="B8" s="2">
        <v>20</v>
      </c>
      <c r="D8" t="str">
        <f>LEFT(D5,1)</f>
        <v>N</v>
      </c>
    </row>
    <row r="9" spans="1:7" x14ac:dyDescent="0.45">
      <c r="A9" t="s">
        <v>17</v>
      </c>
      <c r="B9" s="2">
        <v>2</v>
      </c>
    </row>
    <row r="10" spans="1:7" x14ac:dyDescent="0.45">
      <c r="A10" t="s">
        <v>317</v>
      </c>
      <c r="B10" s="106">
        <f>Kontakt!B2</f>
        <v>0</v>
      </c>
    </row>
    <row r="11" spans="1:7" x14ac:dyDescent="0.45">
      <c r="A11" t="s">
        <v>318</v>
      </c>
      <c r="B11" s="107">
        <f>IF(Kontakt!B3=Kontakt!B15,Kontakt!B3,0)</f>
        <v>0</v>
      </c>
    </row>
    <row r="12" spans="1:7" x14ac:dyDescent="0.45">
      <c r="A12" s="50" t="s">
        <v>319</v>
      </c>
      <c r="B12" s="107">
        <v>1</v>
      </c>
    </row>
    <row r="13" spans="1:7" x14ac:dyDescent="0.45">
      <c r="A13" t="s">
        <v>21</v>
      </c>
      <c r="B13" s="56" t="str">
        <f>Ergebnisse!A22</f>
        <v>Osmolalität</v>
      </c>
      <c r="C13" s="56" t="str">
        <f>Ergebnisse!B22</f>
        <v>osmol/kg</v>
      </c>
    </row>
    <row r="14" spans="1:7" x14ac:dyDescent="0.45">
      <c r="A14" t="s">
        <v>22</v>
      </c>
      <c r="B14" s="56" t="str">
        <f>Ergebnisse!A23</f>
        <v>pH-Wert</v>
      </c>
      <c r="C14" s="56" t="str">
        <f>Ergebnisse!B23</f>
        <v>ohne</v>
      </c>
    </row>
    <row r="15" spans="1:7" x14ac:dyDescent="0.45">
      <c r="A15" t="s">
        <v>23</v>
      </c>
      <c r="B15" s="56" t="str">
        <f>Ergebnisse!A24</f>
        <v>Benzoesäure (als freie Säure)</v>
      </c>
      <c r="C15" s="56" t="str">
        <f>Ergebnisse!B24</f>
        <v>mg/L</v>
      </c>
    </row>
    <row r="16" spans="1:7" x14ac:dyDescent="0.45">
      <c r="A16" t="s">
        <v>30</v>
      </c>
      <c r="B16" s="56" t="str">
        <f>Ergebnisse!A25</f>
        <v>Sorbinsäure (als freie Säure)</v>
      </c>
      <c r="C16" s="56" t="str">
        <f>Ergebnisse!B25</f>
        <v>mg/L</v>
      </c>
    </row>
    <row r="17" spans="1:3" x14ac:dyDescent="0.45">
      <c r="A17" t="s">
        <v>31</v>
      </c>
      <c r="B17" s="56" t="str">
        <f>Ergebnisse!A26</f>
        <v>Acesulfam K</v>
      </c>
      <c r="C17" s="56" t="str">
        <f>Ergebnisse!B26</f>
        <v>mg/L</v>
      </c>
    </row>
    <row r="18" spans="1:3" x14ac:dyDescent="0.45">
      <c r="A18" t="s">
        <v>32</v>
      </c>
      <c r="B18" s="56" t="str">
        <f>Ergebnisse!A27</f>
        <v>Cyclamat (als freie Säure)</v>
      </c>
      <c r="C18" s="56" t="str">
        <f>Ergebnisse!B27</f>
        <v>mg/L</v>
      </c>
    </row>
    <row r="19" spans="1:3" x14ac:dyDescent="0.45">
      <c r="A19" t="s">
        <v>33</v>
      </c>
      <c r="B19" s="56" t="str">
        <f>Ergebnisse!A28</f>
        <v>Saccharin (als freies Imid)</v>
      </c>
      <c r="C19" s="56" t="str">
        <f>Ergebnisse!B28</f>
        <v>mg/L</v>
      </c>
    </row>
    <row r="20" spans="1:3" x14ac:dyDescent="0.45">
      <c r="A20" t="s">
        <v>34</v>
      </c>
      <c r="B20" s="56" t="str">
        <f>Ergebnisse!A29</f>
        <v>Sucralose</v>
      </c>
      <c r="C20" s="56" t="str">
        <f>Ergebnisse!B29</f>
        <v>mg/L</v>
      </c>
    </row>
    <row r="21" spans="1:3" x14ac:dyDescent="0.45">
      <c r="A21" t="s">
        <v>42</v>
      </c>
      <c r="B21" s="56" t="str">
        <f>Ergebnisse!A30</f>
        <v>Aspartam</v>
      </c>
      <c r="C21" s="56" t="str">
        <f>Ergebnisse!B30</f>
        <v>mg/L</v>
      </c>
    </row>
    <row r="22" spans="1:3" x14ac:dyDescent="0.45">
      <c r="A22" t="s">
        <v>287</v>
      </c>
      <c r="B22" s="56" t="str">
        <f>Ergebnisse!A31</f>
        <v>Aspartylphenylalanin</v>
      </c>
      <c r="C22" s="56" t="str">
        <f>Ergebnisse!B31</f>
        <v>mg/L</v>
      </c>
    </row>
    <row r="23" spans="1:3" x14ac:dyDescent="0.45">
      <c r="A23" t="s">
        <v>288</v>
      </c>
      <c r="B23" s="56" t="str">
        <f>Ergebnisse!A32</f>
        <v>Diketopiperazin</v>
      </c>
      <c r="C23" s="56" t="str">
        <f>Ergebnisse!B32</f>
        <v>mg/L</v>
      </c>
    </row>
    <row r="24" spans="1:3" x14ac:dyDescent="0.45">
      <c r="A24" t="s">
        <v>289</v>
      </c>
      <c r="B24" s="56" t="str">
        <f>Ergebnisse!A33</f>
        <v>Phenylalanin</v>
      </c>
      <c r="C24" s="56" t="str">
        <f>Ergebnisse!B33</f>
        <v>mg/L</v>
      </c>
    </row>
    <row r="25" spans="1:3" x14ac:dyDescent="0.45">
      <c r="A25" t="s">
        <v>290</v>
      </c>
      <c r="B25" s="56" t="str">
        <f>Ergebnisse!A34</f>
        <v>Nachgewiesener Farbstoff</v>
      </c>
      <c r="C25" s="56" t="str">
        <f>Ergebnisse!B34</f>
        <v>qualitativ:</v>
      </c>
    </row>
    <row r="26" spans="1:3" x14ac:dyDescent="0.45">
      <c r="A26" t="s">
        <v>291</v>
      </c>
      <c r="B26" s="56" t="str">
        <f>Ergebnisse!A35</f>
        <v>Nachgewiesener Farbstoff</v>
      </c>
      <c r="C26" s="56" t="str">
        <f>Ergebnisse!B35</f>
        <v>qualitativ:</v>
      </c>
    </row>
    <row r="27" spans="1:3" x14ac:dyDescent="0.45">
      <c r="A27" t="s">
        <v>292</v>
      </c>
      <c r="B27" s="56" t="str">
        <f>Ergebnisse!A36</f>
        <v>Nachgewiesener Farbstoff</v>
      </c>
      <c r="C27" s="56" t="str">
        <f>Ergebnisse!B36</f>
        <v>qualitativ:</v>
      </c>
    </row>
    <row r="28" spans="1:3" x14ac:dyDescent="0.45">
      <c r="A28" t="s">
        <v>293</v>
      </c>
      <c r="B28" s="56" t="str">
        <f>Ergebnisse!A37</f>
        <v>Nachgewiesener Farbstoff</v>
      </c>
      <c r="C28" s="56" t="str">
        <f>Ergebnisse!B37</f>
        <v>qualitativ:</v>
      </c>
    </row>
    <row r="29" spans="1:3" x14ac:dyDescent="0.45">
      <c r="A29" t="s">
        <v>294</v>
      </c>
      <c r="B29" s="56">
        <f>Ergebnisse!A38</f>
        <v>19</v>
      </c>
      <c r="C29" s="56" t="str">
        <f>Ergebnisse!B38</f>
        <v>mg/L</v>
      </c>
    </row>
    <row r="30" spans="1:3" x14ac:dyDescent="0.45">
      <c r="A30" t="s">
        <v>295</v>
      </c>
      <c r="B30" s="56">
        <f>Ergebnisse!A39</f>
        <v>19</v>
      </c>
      <c r="C30" s="56" t="str">
        <f>Ergebnisse!B39</f>
        <v>mg/L</v>
      </c>
    </row>
    <row r="31" spans="1:3" x14ac:dyDescent="0.45">
      <c r="A31" t="s">
        <v>296</v>
      </c>
      <c r="B31" s="56">
        <f>Ergebnisse!A40</f>
        <v>19</v>
      </c>
      <c r="C31" s="56" t="str">
        <f>Ergebnisse!B40</f>
        <v>mg/L</v>
      </c>
    </row>
    <row r="32" spans="1:3" x14ac:dyDescent="0.45">
      <c r="A32" t="s">
        <v>297</v>
      </c>
      <c r="B32" s="56">
        <f>Ergebnisse!A41</f>
        <v>19</v>
      </c>
      <c r="C32" s="56" t="str">
        <f>Ergebnisse!B41</f>
        <v>mg/L</v>
      </c>
    </row>
  </sheetData>
  <sheetProtection algorithmName="SHA-512" hashValue="MfBdnncPjtZB7tVvnSrhYQodz5pTix455OlpVQ5SL5qepo3Qu1PuWlXCuUELdmTSlCKHlRfqUzf6ehZqXoX3jg==" saltValue="yQdhTKUV2jY5LwcY51fzlw=="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11</vt:i4>
      </vt:variant>
    </vt:vector>
  </HeadingPairs>
  <TitlesOfParts>
    <vt:vector size="38"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Osmolalität</vt:lpstr>
      <vt:lpstr>Sucralose</vt:lpstr>
      <vt:lpstr>Coffein</vt:lpstr>
      <vt:lpstr>CO2</vt:lpstr>
      <vt:lpstr>pH-Wert</vt:lpstr>
      <vt:lpstr>Saccharose</vt:lpstr>
      <vt:lpstr>Glucose</vt:lpstr>
      <vt:lpstr>Fructose</vt:lpstr>
      <vt:lpstr>Acesulfam_K</vt:lpstr>
      <vt:lpstr>Saccharin</vt:lpstr>
      <vt:lpstr>Cyclamat</vt:lpstr>
      <vt:lpstr>Aspartam</vt:lpstr>
      <vt:lpstr>BenzoSorbinesäure</vt:lpstr>
      <vt:lpstr>Farbqual</vt:lpstr>
      <vt:lpstr>Farbquan</vt:lpstr>
      <vt:lpstr>Farbstoffe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Sucralose!Parameter2</vt:lpstr>
      <vt:lpstr>Parameter2</vt:lpstr>
      <vt:lpstr>Sucralose!test</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2022-05-18T18:50:10Z</cp:lastPrinted>
  <dcterms:created xsi:type="dcterms:W3CDTF">2005-02-14T18:41:01Z</dcterms:created>
  <dcterms:modified xsi:type="dcterms:W3CDTF">2024-05-21T20:14:58Z</dcterms:modified>
</cp:coreProperties>
</file>