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DieseArbeitsmappe"/>
  <mc:AlternateContent xmlns:mc="http://schemas.openxmlformats.org/markup-compatibility/2006">
    <mc:Choice Requires="x15">
      <x15ac:absPath xmlns:x15ac="http://schemas.microsoft.com/office/spreadsheetml/2010/11/ac" url="C:\Daten\internet\html\xls\2024\"/>
    </mc:Choice>
  </mc:AlternateContent>
  <xr:revisionPtr revIDLastSave="0" documentId="13_ncr:1_{031FC880-D113-4C5C-A76E-19BC102CDBA8}" xr6:coauthVersionLast="47" xr6:coauthVersionMax="47" xr10:uidLastSave="{00000000-0000-0000-0000-000000000000}"/>
  <workbookProtection workbookAlgorithmName="SHA-512" workbookHashValue="qOaJ5S1o17RXfiOsjMpBn9cx2d62GNPI+lgISB7zPcQZ1KEidlTsxFUUbI2nCzT2+oyawbxKpsU0trmRhYAGuw==" workbookSaltValue="3janiWaD1Dm923cizS+UNw==" workbookSpinCount="100000" lockStructure="1"/>
  <bookViews>
    <workbookView xWindow="-93" yWindow="-93" windowWidth="25786" windowHeight="13986" firstSheet="2" activeTab="7" xr2:uid="{00000000-000D-0000-FFFF-FFFF00000000}"/>
  </bookViews>
  <sheets>
    <sheet name="Significance" sheetId="56" r:id="rId1"/>
    <sheet name="Reporting" sheetId="57" r:id="rId2"/>
    <sheet name="Auswertung" sheetId="67" r:id="rId3"/>
    <sheet name="Datenübernahme" sheetId="68" r:id="rId4"/>
    <sheet name="Signifikanz" sheetId="69" r:id="rId5"/>
    <sheet name="Ausfüllhinweise" sheetId="71" r:id="rId6"/>
    <sheet name="Kurzanleitung" sheetId="73" r:id="rId7"/>
    <sheet name="Kontakt" sheetId="55" r:id="rId8"/>
    <sheet name="Teilnehmerdaten" sheetId="17" state="hidden" r:id="rId9"/>
    <sheet name="Ergebnisse" sheetId="5" r:id="rId10"/>
    <sheet name="Mitteilungen" sheetId="45" r:id="rId11"/>
    <sheet name="Farbstoffe_qual" sheetId="63" state="hidden" r:id="rId12"/>
    <sheet name="Farbstoffe_quan" sheetId="64" state="hidden" r:id="rId13"/>
    <sheet name="Farbstoffe" sheetId="65" state="hidden" r:id="rId14"/>
    <sheet name="Dichte" sheetId="18" state="hidden" r:id="rId15"/>
    <sheet name="Alkohol" sheetId="21" state="hidden" r:id="rId16"/>
    <sheet name="Extrakt" sheetId="34" state="hidden" r:id="rId17"/>
    <sheet name="Sac-Glu-Fru" sheetId="22" state="hidden" r:id="rId18"/>
    <sheet name="Cumarin" sheetId="72" state="hidden" r:id="rId19"/>
    <sheet name="ß-Asaron" sheetId="23" state="hidden" r:id="rId20"/>
    <sheet name="Blausäure" sheetId="62" state="hidden"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_ftn1" localSheetId="2">Auswertung!$A$3</definedName>
    <definedName name="_ftn1" localSheetId="0">Significance!#REF!</definedName>
    <definedName name="_ftn1" localSheetId="4">Signifikanz!#REF!</definedName>
    <definedName name="_ftnref1" localSheetId="2">Auswertung!#REF!</definedName>
    <definedName name="_ftnref1" localSheetId="0">Significance!$A$3</definedName>
    <definedName name="_ftnref1" localSheetId="4">Signifikanz!#REF!</definedName>
    <definedName name="Daten" localSheetId="5">#REF!</definedName>
    <definedName name="Daten" localSheetId="18">#REF!</definedName>
    <definedName name="Daten" localSheetId="6">#REF!</definedName>
    <definedName name="Daten">#REF!</definedName>
    <definedName name="_xlnm.Print_Area" localSheetId="3">Datenübernahme!$A$1:$C$8</definedName>
    <definedName name="_xlnm.Print_Area" localSheetId="9">Ergebnisse!$A$1:$H$53</definedName>
    <definedName name="_xlnm.Print_Area" localSheetId="4">Signifikanz!$A$1:$C$10</definedName>
    <definedName name="Elemente">[1]Parameter2!$B$3:$B$18</definedName>
    <definedName name="MBlei" localSheetId="5">#REF!</definedName>
    <definedName name="MBlei" localSheetId="18">#REF!</definedName>
    <definedName name="MBlei" localSheetId="6">#REF!</definedName>
    <definedName name="MBlei">#REF!</definedName>
    <definedName name="OLE_LINK1" localSheetId="5">Ausfüllhinweise!$A$20</definedName>
    <definedName name="OLE_LINK1" localSheetId="1">Reporting!$A$14</definedName>
    <definedName name="OLE_LINK2" localSheetId="1">Reporting!$J$7</definedName>
    <definedName name="Parameter2" localSheetId="5">#REF!</definedName>
    <definedName name="Parameter2" localSheetId="18">#REF!</definedName>
    <definedName name="Parameter2" localSheetId="7">#REF!</definedName>
    <definedName name="Parameter2" localSheetId="10">#REF!</definedName>
    <definedName name="Parameter2">Alkohol!$B$3:$B$27</definedName>
    <definedName name="Parameter2alt" localSheetId="5">#REF!</definedName>
    <definedName name="Parameter2alt" localSheetId="18">#REF!</definedName>
    <definedName name="Parameter2alt" localSheetId="6">#REF!</definedName>
    <definedName name="Parameter2alt">#REF!</definedName>
    <definedName name="test" localSheetId="5">[2]Parameter2!$B$3:$B$18</definedName>
    <definedName name="test" localSheetId="2">[3]Parameter2!$B$3:$B$18</definedName>
    <definedName name="test" localSheetId="18">[7]Parameter2!$B$3:$B$18</definedName>
    <definedName name="test" localSheetId="11">[2]Parameter2!$B$3:$B$18</definedName>
    <definedName name="test" localSheetId="7">[3]Parameter2!$B$3:$B$18</definedName>
    <definedName name="test" localSheetId="6">[9]Parameter2!$B$3:$B$18</definedName>
    <definedName name="test" localSheetId="1">[1]Parameter2!$B$3:$B$18</definedName>
    <definedName name="test">[4]Parameter2!$B$3:$B$18</definedName>
    <definedName name="test1" localSheetId="5">[5]Parameter2!$B$3:$B$18</definedName>
    <definedName name="test1" localSheetId="6">[5]Parameter2!$B$3:$B$18</definedName>
    <definedName name="test1">[5]Parameter2!$B$3:$B$18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5" i="5" l="1"/>
  <c r="F25" i="5"/>
  <c r="I48" i="5" s="1"/>
  <c r="C1" i="72"/>
  <c r="B11" i="17" l="1"/>
  <c r="B10" i="17" l="1"/>
  <c r="A13" i="5"/>
  <c r="A12" i="5"/>
  <c r="E5" i="5"/>
  <c r="E4" i="5"/>
  <c r="F24" i="5" l="1"/>
  <c r="A33" i="5" l="1"/>
  <c r="A32" i="5"/>
  <c r="A31" i="5"/>
  <c r="A30" i="5"/>
  <c r="B20" i="17"/>
  <c r="C20" i="17"/>
  <c r="B21" i="17"/>
  <c r="C21" i="17"/>
  <c r="B22" i="17"/>
  <c r="C22" i="17"/>
  <c r="B23" i="17"/>
  <c r="C23" i="17"/>
  <c r="C24" i="17"/>
  <c r="C25" i="17"/>
  <c r="C26" i="17"/>
  <c r="C27" i="17"/>
  <c r="F33" i="5"/>
  <c r="F32" i="5"/>
  <c r="F31" i="5"/>
  <c r="F30" i="5"/>
  <c r="I52" i="5" s="1"/>
  <c r="F29" i="5"/>
  <c r="F28" i="5"/>
  <c r="F27" i="5"/>
  <c r="F26" i="5"/>
  <c r="I50" i="5" s="1"/>
  <c r="C1" i="64"/>
  <c r="H33" i="5" s="1"/>
  <c r="C1" i="63"/>
  <c r="H29" i="5" s="1"/>
  <c r="C1" i="62"/>
  <c r="C1" i="23"/>
  <c r="F23" i="5"/>
  <c r="I44" i="5" s="1"/>
  <c r="F22" i="5"/>
  <c r="I42" i="5" s="1"/>
  <c r="I46" i="5"/>
  <c r="B4" i="17"/>
  <c r="A19" i="5"/>
  <c r="B13" i="17" s="1"/>
  <c r="F19" i="5"/>
  <c r="I36" i="5" s="1"/>
  <c r="A20" i="5"/>
  <c r="B14" i="17" s="1"/>
  <c r="F20" i="5"/>
  <c r="I38" i="5" s="1"/>
  <c r="F21" i="5"/>
  <c r="A36" i="5"/>
  <c r="A38" i="5"/>
  <c r="B16" i="55"/>
  <c r="B17" i="55"/>
  <c r="B18" i="55"/>
  <c r="B19" i="55"/>
  <c r="H1" i="45"/>
  <c r="C1" i="18"/>
  <c r="H19" i="5" s="1"/>
  <c r="C1" i="21"/>
  <c r="H20" i="5" s="1"/>
  <c r="C1" i="34"/>
  <c r="H21" i="5" s="1"/>
  <c r="C1" i="22"/>
  <c r="H24" i="5" s="1"/>
  <c r="B1" i="17"/>
  <c r="B2" i="17"/>
  <c r="D5" i="17"/>
  <c r="D8" i="17" s="1"/>
  <c r="B5" i="17" s="1"/>
  <c r="B6" i="17"/>
  <c r="B7" i="17"/>
  <c r="C13" i="17"/>
  <c r="C14" i="17"/>
  <c r="B15" i="17"/>
  <c r="C15" i="17"/>
  <c r="B16" i="17"/>
  <c r="C16" i="17"/>
  <c r="B17" i="17"/>
  <c r="C17" i="17"/>
  <c r="B18" i="17"/>
  <c r="C18" i="17"/>
  <c r="B19" i="17"/>
  <c r="C19" i="17"/>
  <c r="A49" i="5" l="1"/>
  <c r="A37" i="5"/>
  <c r="A47" i="5"/>
  <c r="H23" i="5"/>
  <c r="A45" i="5" s="1"/>
  <c r="I40" i="5"/>
  <c r="A41" i="5" s="1"/>
  <c r="A39" i="5"/>
  <c r="H31" i="5"/>
  <c r="H32" i="5"/>
  <c r="H30" i="5"/>
  <c r="H26" i="5"/>
  <c r="A53" i="5"/>
  <c r="H27" i="5"/>
  <c r="A51" i="5" s="1"/>
  <c r="H28" i="5"/>
  <c r="H22" i="5"/>
  <c r="A43"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9" authorId="0" shapeId="0" xr:uid="{5F795C61-46AD-44F4-AF67-49204F4256BC}">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 ref="B11" authorId="0" shapeId="0" xr:uid="{19DE6B73-DD73-4BF4-BAC9-9EAE83733DC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A14" authorId="0" shapeId="0" xr:uid="{00000000-0006-0000-0700-000001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(Sie haben eine Auswertenummer erhalten)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<sst xmlns="http://schemas.openxmlformats.org/spreadsheetml/2006/main" count="431" uniqueCount="318">
  <si>
    <t>Ergebnisdatenblatt</t>
  </si>
  <si>
    <t>Parameter</t>
  </si>
  <si>
    <t>Einheit</t>
  </si>
  <si>
    <t>Kunden-Nr.</t>
  </si>
  <si>
    <t>Postleitzahl</t>
  </si>
  <si>
    <t>ergebnisse@lvus.de</t>
  </si>
  <si>
    <t>Sonstiges</t>
  </si>
  <si>
    <t>Analysen-
gang 1</t>
  </si>
  <si>
    <t>Analysen-
gang 2</t>
  </si>
  <si>
    <t>Verfahren /
Literatur</t>
  </si>
  <si>
    <t>Beschreibung der verwendeten Analysenverfahren</t>
  </si>
  <si>
    <t>Einsendeadresse:</t>
  </si>
  <si>
    <t>Erläuterungen zur Weiterverarbeitung Ihrer Daten</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</si>
  <si>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</si>
  <si>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</si>
  <si>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</si>
  <si>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</si>
  <si>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</si>
  <si>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</si>
  <si>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</si>
  <si>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</si>
  <si>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</si>
  <si>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</si>
  <si>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</si>
  <si>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</si>
  <si>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</si>
  <si>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</si>
  <si>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</si>
  <si>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</si>
  <si>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</si>
  <si>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Annahmeschluss:</t>
  </si>
  <si>
    <t>Parameter 4</t>
  </si>
  <si>
    <t>Parameter 5</t>
  </si>
  <si>
    <t>Parameter 6</t>
  </si>
  <si>
    <t>Parameter 7</t>
  </si>
  <si>
    <t>Methode</t>
  </si>
  <si>
    <t>Bezeichnung des Analysenverfahrens</t>
  </si>
  <si>
    <t>Anzahl</t>
  </si>
  <si>
    <t>Modifikation</t>
  </si>
  <si>
    <t>x</t>
  </si>
  <si>
    <t>Beispielhafter Wert [mg/kg]</t>
  </si>
  <si>
    <t>Teilnahme</t>
  </si>
  <si>
    <t>Relative Dichte 20 °C/20 °C</t>
  </si>
  <si>
    <t>Alkohol</t>
  </si>
  <si>
    <t>% vol</t>
  </si>
  <si>
    <t>Biegeschwinger</t>
  </si>
  <si>
    <t>Destillation 100/100, Dichtebestimmung des Destillats (Alkoholtabelle nach Gidaly)</t>
  </si>
  <si>
    <t>§ 64 LFGB Nr. L 37.00-1</t>
  </si>
  <si>
    <t>§ 64 LFGB Nr. L 37.00-1, modifiziert</t>
  </si>
  <si>
    <t>Pyknometer</t>
  </si>
  <si>
    <t>§ 64 LFGB Nr. L 36.00-3</t>
  </si>
  <si>
    <t>§ 64 LFGB Nr. L 36.00-3, modifiziert</t>
  </si>
  <si>
    <t>§ 64 LFGB Nr. L 31.00-1</t>
  </si>
  <si>
    <t>§ 64 LFGB Nr. L 31.00-1, modifiziert</t>
  </si>
  <si>
    <t>Pyknometer (Berechnung aus der Dichte)</t>
  </si>
  <si>
    <t>VO (EG) Nr. 2870/2000 Nr. 1 Anlage II Methode A (Pyknometrie)</t>
  </si>
  <si>
    <t>VO (EG) Nr. 2870/2000 Nr. 1 Anlage II Methode B (Biegeschwinger)</t>
  </si>
  <si>
    <t>VO (EG) Nr. 2870/2000 Nr. 1 Anlage II Methode B (Hydrostatische Waage)</t>
  </si>
  <si>
    <t>VO (EG) Nr. 2870/2000 Nr. 1 Anlage II Methode A (Pyknometrie), modifiziert</t>
  </si>
  <si>
    <t>VO (EG) Nr. 2870/2000 Nr. 1 Anlage II Methode B (Biegeschwinger), modifiziert</t>
  </si>
  <si>
    <t>VO (EG) Nr. 2870/2000 Nr. 1 Anlage II Methode B (Hydrostatische Waage), modifiziert</t>
  </si>
  <si>
    <t>Pyknometrie nach VO (EG) Nr. 2870/2000 Nr. I Anlage II A (vor der Destillation, auch modifiziert)</t>
  </si>
  <si>
    <t>Elektronische Dichtemessung nach VO (EG) Nr. 2870/2000 Nr. I Anlage II B (vor der Destillation, auch modifiziert)</t>
  </si>
  <si>
    <t>Hydrostatische Waage nach VO (EG) Nr. 2870/2000 Nr. I Anlage II C (auch modifiziert, auch modifiziert)</t>
  </si>
  <si>
    <t>Sonstige</t>
  </si>
  <si>
    <t>PAAR 4500</t>
  </si>
  <si>
    <t>Headspace-GC</t>
  </si>
  <si>
    <t>§64 LFGB Nr. L 31.00-1 (pyknometrisch, Variante 1)</t>
  </si>
  <si>
    <t>Pyknometrisch nach Destillation 50/50</t>
  </si>
  <si>
    <t>Schweizerisches Lebensmittelbuch Kapitel  32/3</t>
  </si>
  <si>
    <t>Ergebnisangabe mit 3 signifikanten Ziffern [mg/kg]</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</si>
  <si>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</si>
  <si>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</si>
  <si>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Zur Vermeidung zu „breiter“ Beurteilungszonen wird deshalb bei der Auswertung bei allen Parametern der Wert der Zielstandardabweichung auf maximal 22 % vom Wert des Medians beschränkt.</t>
  </si>
  <si>
    <t>References to the result transmission and to the indication of result 
(Deadline see "Ergebnisse")</t>
  </si>
  <si>
    <t>Before analysing the samples, homogenize the samples again, please. After homogenisation You should analyse both samples with your standard procedures.</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</si>
  <si>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</si>
  <si>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</si>
  <si>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</si>
  <si>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</si>
  <si>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</si>
  <si>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</si>
  <si>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</si>
  <si>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</si>
  <si>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</si>
  <si>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</si>
  <si>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</si>
  <si>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eMail-Kontrolle:</t>
  </si>
  <si>
    <t>Ergebnis der Überprüfung:</t>
  </si>
  <si>
    <t>Deadline</t>
  </si>
  <si>
    <t>interne Teilnahme:</t>
  </si>
  <si>
    <t>Signifikante
Stellen</t>
  </si>
  <si>
    <t>Schreiben Sie Ihre Daten in die gelb hinterlegten Felder. Geben Sie Ihre Ergebnisse in den aufgeführten Einheiten an.
Write your data into the yellow cells. Give your results in the units of column 2.</t>
  </si>
  <si>
    <t>Falls Sie einen Parameter nicht bearbeiten, lassen Sie die zugehörigen Ergebnisdatenfelder bitte leer.
If you are not analysing parameters in your laboratory do not write anything into the corresponding fields for the results.</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</si>
  <si>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</si>
  <si>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</si>
  <si>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</si>
  <si>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</si>
  <si>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</si>
  <si>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</si>
  <si>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Tabelle wurde bereits einmal erfolgreich gesendet, es handelt sich um eine Aktualisierung:
This table was sent before, successfully. It is an update:</t>
  </si>
  <si>
    <t>In einigen Fällen, z.B. bei Gehalten um 1 % oder 10 %, ist die Vorgabe gültiger Stellen schwierig: Die Ergebnisse „1,06% und 0,98% sind vergleichbar, nicht aber „1,1 %“ und „0,98%“. Die Angabe einer zusätzlichen gültigen Stelle beim Beispielwert 1,06 ist hier angebracht.</t>
  </si>
  <si>
    <t>Sollte ein Inhaltsstoff nicht bestimmbar sein, so teilen Sie uns bitte den Wert Ihrer Bestimmungsgrenze mit vorangestelltem "&lt; “ mit.
In cases you will not detect a parameter, report your limit of quantification with "&lt; " in front of the value.</t>
  </si>
  <si>
    <t>ja / yes</t>
  </si>
  <si>
    <t>nein / no</t>
  </si>
  <si>
    <t>Amtlich geeichte Alkoholspindel</t>
  </si>
  <si>
    <t>check of the e-Mail address</t>
  </si>
  <si>
    <t>result of the control</t>
  </si>
  <si>
    <t>Extrakt</t>
  </si>
  <si>
    <t>Saccharose (wasserfrei)</t>
  </si>
  <si>
    <t>ohne</t>
  </si>
  <si>
    <t>Saccharose</t>
  </si>
  <si>
    <t>§ 64 LFGB Nr. L 00.00-72</t>
  </si>
  <si>
    <t>§ 64 LFGB Nr. L 00.00-72, modifiziert</t>
  </si>
  <si>
    <t>Enzymatisch nach r-biopharm / Roche Nr. 10 716 260 035  (Saccharose, D-Glucose, D-Fructose)</t>
  </si>
  <si>
    <t>SCIL-Testsatz Nr. 1247 (Saccharose, D-Glucose, D-Fructose)</t>
  </si>
  <si>
    <t>HPLC, verschiedene Ausführungsformen</t>
  </si>
  <si>
    <t>Ionenchromatographie, verschiedene Ausführungsformen</t>
  </si>
  <si>
    <t>IFU Nr. 55</t>
  </si>
  <si>
    <t>SCIL-Test EnzytecTM fluid Saccharose (Gesamtglucose) (Ref. 5180)</t>
  </si>
  <si>
    <t>IFU Nr. 56</t>
  </si>
  <si>
    <t>enzymatisch nach Thermo Fisher Nr. 984302</t>
  </si>
  <si>
    <t>§ 64 LFGB Nr. L 36.00-4</t>
  </si>
  <si>
    <t>§ 64 LFGB Nr. L 36.00-4, modifiziert</t>
  </si>
  <si>
    <t>Destillation, Biegeschwinger</t>
  </si>
  <si>
    <t>Berechnet nach Tabarié</t>
  </si>
  <si>
    <t>Berechnet aus der Relativen Dichte 20 °C/20 °C vor und nach Destillation</t>
  </si>
  <si>
    <t>Bestimmung aus der Dichte und des Brechungsindexes</t>
  </si>
  <si>
    <t>Beispiel für die Eingabe von 2 eMail-Adressen:
Example how to type in 2 different e-mail addresses:</t>
  </si>
  <si>
    <t>info@lvus.de; ergebnisse@lvus.de</t>
  </si>
  <si>
    <t>16b</t>
  </si>
  <si>
    <t>Likör</t>
  </si>
  <si>
    <t>§ 64 LFGB Nr. L 31.00-12 (DIN EN 1140: 1994)</t>
  </si>
  <si>
    <t>§ 64 LFGB Nr. L 31.00-12 (DIN EN 1140: 1994), modifiziert</t>
  </si>
  <si>
    <t>Enzymatisch nach r-biopharm / Roche Nr. 10 139 106 035 (D-Glucose, D-Fructose)</t>
  </si>
  <si>
    <t>Enzymatisch nach r-biopharm / Roche Nr. 10 139 041 035 + PGF 127396 (Saccharose, D-Glucose, D-Fructose)</t>
  </si>
  <si>
    <t>Enzymatisch nach r-biopharm / Roche, Einzelreagentien</t>
  </si>
  <si>
    <t>Enzymatisch nach r-biopharm/Roche Nr.10 139 041 035 +PGI 10 128 139 001 (Saccharose, D-Glucose, D-Fructose)</t>
  </si>
  <si>
    <t>SCIL-Test EnzytecTM fluid Glucose/Fructose (Ref. 5160)</t>
  </si>
  <si>
    <t>Oxymierung, Sylilierung, Messung mittels GC-FID</t>
  </si>
  <si>
    <t>SCIL-Test EnzytecTM fluid Glucose (Ref. 5140)</t>
  </si>
  <si>
    <t>SCIL-Test EnzytecTM fluid Fructose (Ref. 5120)</t>
  </si>
  <si>
    <t>E. Schulte 2003, GC nach Oxymierung und Silylierung</t>
  </si>
  <si>
    <t>Glucose</t>
  </si>
  <si>
    <t>Fructose</t>
  </si>
  <si>
    <t>Glucose (wasserfrei)</t>
  </si>
  <si>
    <t>Fructose (wasserfrei)</t>
  </si>
  <si>
    <t>Blausäure</t>
  </si>
  <si>
    <t>Untersuchungsergebnisse</t>
  </si>
  <si>
    <t>Anton Paar DMA 5000</t>
  </si>
  <si>
    <t>Verrührmethode des Eichamtes</t>
  </si>
  <si>
    <t>OIV MA AS311-03:R2003 HPLC</t>
  </si>
  <si>
    <t>Rebelein</t>
  </si>
  <si>
    <t>Rebelein (mit Abzug für Reduktone)</t>
  </si>
  <si>
    <t>Photometrisch nach Destillation</t>
  </si>
  <si>
    <t>Destillation und anschließender photometrischer Messung nach Färbung mit Barbitursäure unter Korrektur der Wiederfindung</t>
  </si>
  <si>
    <t>Aufarbeitung über Extrelut-Säulen, anschließend CYAN-EC-Farbtest halbquantitativ</t>
  </si>
  <si>
    <t>HPLC-Verfahren (unterschiedliche Detektoren)</t>
  </si>
  <si>
    <t>Pipettieren und Auswiegen</t>
  </si>
  <si>
    <t>OIV MA AS2-03:R2012</t>
  </si>
  <si>
    <t>Luff-Schoorl</t>
  </si>
  <si>
    <t>NIR</t>
  </si>
  <si>
    <t>Extrakt, gravimetrisch</t>
  </si>
  <si>
    <t>VDLUFA Bd. III, 16.3.2</t>
  </si>
  <si>
    <t>enzymatischer Aufschluss, Destillation, Titration gegen Silbernitrat</t>
  </si>
  <si>
    <t>ß-Asaron</t>
  </si>
  <si>
    <t>Farbstoffe</t>
  </si>
  <si>
    <t>§ 64 LFGB Nr. L 26.11.03-14</t>
  </si>
  <si>
    <t>§ 64 LFGB Nr. L 26.11.03-14, modifiziert</t>
  </si>
  <si>
    <t>Isolierung und Anreicherung: Wollfadenmethode; HPLC</t>
  </si>
  <si>
    <t>Isolierung und Anreicherung: Wollfadenmethode; DC</t>
  </si>
  <si>
    <t>Isolierung und Anreicherung: Wollfadenmethode; Papierchromatographie</t>
  </si>
  <si>
    <t>Isolierung und Anreicherung: Polyamidpulver; HPLC</t>
  </si>
  <si>
    <t>Isolierung und Anreicherung: Polyamidpulver; DC</t>
  </si>
  <si>
    <t>Isolierung und Anreicherung: C18-Kartusche; HPLC</t>
  </si>
  <si>
    <t>Isolierung und Anreicherung: C18-Kartusche; DC</t>
  </si>
  <si>
    <t>Ammoniakauszug, Reinigung über DEAe-Cellulose-Säule, DC</t>
  </si>
  <si>
    <t>Ammoniakauszug, Reinigung über DEAe-Cellulose-Säule, HPLC</t>
  </si>
  <si>
    <t>Ggf. Zentrifugation/Filtration/Klärung (ohne Anreicherung); HPLC</t>
  </si>
  <si>
    <t>Extraktion mit Acetonitril, HPLC</t>
  </si>
  <si>
    <t>Isolierung und Anreicherung: Polyamid; Papierchromatographie</t>
  </si>
  <si>
    <t>Extraktion mit DMSO, HPLC</t>
  </si>
  <si>
    <t>Isolierung und Anreicherung: Kartusche; HPTLC</t>
  </si>
  <si>
    <t>§64LFGB Nr. L 08.00-50 und Nr. L 08.00-51</t>
  </si>
  <si>
    <t>NH3/Methanol extrahiert, eingeengt, Wasserauszug mittels HPLC/DAD</t>
  </si>
  <si>
    <t>Schweizerisches Lebensmittelbuch (SLMB Kapitel 42 A, 1994)</t>
  </si>
  <si>
    <t>Ammoniakalkalischer Auszug, Anreicherung Polyamid-Kartusche, HPLC</t>
  </si>
  <si>
    <t>nach L-08.00-51 und Wollfadenmethode sowie Polyamid, PC</t>
  </si>
  <si>
    <t>Isolierung und Anreicherung; Polyamidpulver / DEAe-Cellulose-Säule; DC</t>
  </si>
  <si>
    <t>§ 64 LFGB Nr. L 08.00-51 (auch modifiziert)</t>
  </si>
  <si>
    <t>Extraktion der Probe mit DMF / DEAE-Cellulosesäule; Elution mit Aceton/HCl, HPLC mit DAD</t>
  </si>
  <si>
    <t>HPLC mit DAD</t>
  </si>
  <si>
    <t>künstliche Farbstoffe, quantitativ</t>
  </si>
  <si>
    <t>lfd. Nr.</t>
  </si>
  <si>
    <t>Bezeichnung des Farbstoffes</t>
  </si>
  <si>
    <t>E 102 (Tartrazin)</t>
  </si>
  <si>
    <t>E 104 (Chinolingelb)</t>
  </si>
  <si>
    <t>E 110 (Gelborange S)</t>
  </si>
  <si>
    <t>E 120 (Karmin)</t>
  </si>
  <si>
    <t>4-Amino-Karminsäure (aus E 120)</t>
  </si>
  <si>
    <t>E 122 (Azorobin)</t>
  </si>
  <si>
    <t>E 123 (Amaranth)</t>
  </si>
  <si>
    <t>E 124 (Ponceau 4 R)</t>
  </si>
  <si>
    <t>E 127 (Erythrosin)</t>
  </si>
  <si>
    <t>E 128 (Rot 2G)</t>
  </si>
  <si>
    <t>E 129 (Allurarot AC)</t>
  </si>
  <si>
    <t>E 131 (Patentblau V)</t>
  </si>
  <si>
    <t>E 132 (Indigotin)</t>
  </si>
  <si>
    <t>E 133 (Brillantblau FCF)</t>
  </si>
  <si>
    <t>E 140 (Chlorophylle)</t>
  </si>
  <si>
    <t>E 141 (Chlorophillin)</t>
  </si>
  <si>
    <t>E 142 (Brilantsäuregrün)</t>
  </si>
  <si>
    <t>kein weiterer Farbstoff identifiziert</t>
  </si>
  <si>
    <t>Farbstoffe nicht untersucht</t>
  </si>
  <si>
    <t>E 105 (Fast Yellow AB)</t>
  </si>
  <si>
    <t>E 107 (Gelb 2G)</t>
  </si>
  <si>
    <t>Farbstoff nicht quantifiziert</t>
  </si>
  <si>
    <t>Nachgewiesener Farbstoff</t>
  </si>
  <si>
    <t>X</t>
  </si>
  <si>
    <t>Farbstoffe, qualitativ</t>
  </si>
  <si>
    <t>Farbstoffe, quantitativ</t>
  </si>
  <si>
    <t>GC-MS</t>
  </si>
  <si>
    <t>GC-MS/MS</t>
  </si>
  <si>
    <t>Parameter 8</t>
  </si>
  <si>
    <t>Parameter 9</t>
  </si>
  <si>
    <t>Parameter 10</t>
  </si>
  <si>
    <t>Parameter 11</t>
  </si>
  <si>
    <t>Parameter 12</t>
  </si>
  <si>
    <t>Parameter 13</t>
  </si>
  <si>
    <t>Parameter 14</t>
  </si>
  <si>
    <t>Parameter 15</t>
  </si>
  <si>
    <t>Farbstoff1</t>
  </si>
  <si>
    <t>Farbstoff2</t>
  </si>
  <si>
    <t>Farbstoff3</t>
  </si>
  <si>
    <t>Farbstoff4</t>
  </si>
  <si>
    <t>Farbstoffe quan</t>
  </si>
  <si>
    <t>Farbstoffe qual</t>
  </si>
  <si>
    <t>=Farbstoffe!B1</t>
  </si>
  <si>
    <t>=Farbstoffe!C1</t>
  </si>
  <si>
    <t>=Farbstoffe!D1</t>
  </si>
  <si>
    <t>=Farbstoffe!E1</t>
  </si>
  <si>
    <t>OIV-MA-AS2-01A: R2012</t>
  </si>
  <si>
    <t>Destillation, Biegeschwinger (Ergebnisse mit amtlichen Alkoholtafeln ermittelt)</t>
  </si>
  <si>
    <t>OIV-MA-BS-01: R2012 (Biegeschwinger)</t>
  </si>
  <si>
    <t>Vo EWG 2676/90 Anhang 4</t>
  </si>
  <si>
    <t>HPLC (diverse Detektoren)</t>
  </si>
  <si>
    <t>§ 64 LFGB Nr. L 00.00-145</t>
  </si>
  <si>
    <t>§ 64 LFGB Nr. L 00.00-145, modifiziert</t>
  </si>
  <si>
    <t>HPLC-Bestimmung (UV- oder DAD-Detektion) nach Verdünnung mit Wasser</t>
  </si>
  <si>
    <t>HPLC-Bestimmung (UV- oder DAD-Detektion) nach Direktinjektion</t>
  </si>
  <si>
    <t>HPLC-Bestimmung (UV- oder DAD-Detektion) nach Extraktion mit Methanol/Wasser und ggf. Pufferzugabe</t>
  </si>
  <si>
    <t>V.1</t>
  </si>
  <si>
    <t>?</t>
  </si>
  <si>
    <t>Direkte Auftragung auf Kieselgel-Platte; DC</t>
  </si>
  <si>
    <t>§ 64 LFGB Nr. L 26.11.03-14 (auch modifiziert)</t>
  </si>
  <si>
    <t>Wasserdampdestillation 25/50, Dichtebestimmung des Destillates</t>
  </si>
  <si>
    <t>Pyknometrie des Destillationsrückstandes, Bestimmung aus Tauchgewichtsverhältnis bei 20°C unter Benutzung der Tabelle nach RAUSCHER, VEB Fachbuchverlag Leipzig (1986), 2. Auflage, Tabelle 53</t>
  </si>
  <si>
    <t>Pyknometrisch;  indirekt aus der relativen Dichte 20°C/20°C des aufgefüllten Destillationsrückstands</t>
  </si>
  <si>
    <t>IFU Nr. 67</t>
  </si>
  <si>
    <t>enzymatisch, EnzymFast</t>
  </si>
  <si>
    <t>enzymatisch nach Thermo Fisher Nr. 984312</t>
  </si>
  <si>
    <t>Zucker</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</si>
  <si>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</si>
  <si>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</si>
  <si>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</si>
  <si>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</si>
  <si>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</si>
  <si>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</si>
  <si>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</si>
  <si>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</si>
  <si>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</si>
  <si>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</si>
  <si>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</si>
  <si>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</si>
  <si>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Schweizerisches Lebensmittelbuch Nr. 1576.2 (02/2008), HPLC-DAD</t>
  </si>
  <si>
    <t>Extraktion, GC-FID</t>
  </si>
  <si>
    <t>§ 64 LFGB Nr. L 37.00-1, modifiziert, Pyknometrie des Destillationsrückstandes</t>
  </si>
  <si>
    <t>§ 64 LFGB Nr. L 37.00-1, Pyknometrie des Destillationsrückstandes</t>
  </si>
  <si>
    <r>
      <t xml:space="preserve">Bitte geben Sie den Namen, eMail-Adresse und die Telefonnummer der Person an, die wir bei Rückfragen kontaktieren können.
An die aufgeführte(n) eMailadresse(n) wird das Protokoll als Passwort-freie PDF-Datei  und später auch das Teilnahmezertifikat gesendet. </t>
    </r>
    <r>
      <rPr>
        <b/>
        <sz val="11"/>
        <rFont val="Times New Roman"/>
        <family val="1"/>
      </rPr>
      <t xml:space="preserve">Gedruckte Auswertungen/Zertifikate werden nicht mehr versendet. Geben Sie zur Sicherheit Ihre eMailadresse unten bei eMail-Kontrolle ein. </t>
    </r>
    <r>
      <rPr>
        <b/>
        <sz val="11"/>
        <color rgb="FFFF0000"/>
        <rFont val="Times New Roman"/>
        <family val="1"/>
      </rPr>
      <t>Unser Ergebnisserver akzeptiert Ihre Ergebnisdatei nur, wenn beide eMailadressen übereinstimmen.</t>
    </r>
  </si>
  <si>
    <r>
      <t xml:space="preserve">Please enter the name, email address and telephone number of the person we can contact in case of queries.
The protocol will be sent to the listed email address(es) as a password-free PDF file. </t>
    </r>
    <r>
      <rPr>
        <b/>
        <sz val="11"/>
        <rFont val="Times New Roman"/>
        <family val="1"/>
      </rPr>
      <t xml:space="preserve">Printed reports will no longer be sent. For security reasons, please enter your e-mail address below under e-mail control. </t>
    </r>
    <r>
      <rPr>
        <b/>
        <sz val="11"/>
        <color rgb="FFFF0000"/>
        <rFont val="Times New Roman"/>
        <family val="1"/>
      </rPr>
      <t>Our result server will only accept your result table if the email addresses in both cells match.</t>
    </r>
  </si>
  <si>
    <t>Es wird empfohlen, eine zweite eMail-Adresse in Form eines Funktionspostfaches anzugeben. Dadurch wird sichergestellt, dass die Auswertung auch zugestellt werden kann. Geben Sie hierzu die zweite Adresse getrennt durch ein Semikolon mit nachfolgendem Leerzeichen ein.</t>
  </si>
  <si>
    <t>Kontaktname</t>
  </si>
  <si>
    <t>Zertifikat geeignet</t>
  </si>
  <si>
    <t>Die Beurteilung der Laborergebnisse erfolgt durch Z-Scores, die möglichst über die Vergleichsstandardabweichung des jeweiligen Standardverfahrens aus einem Normververfahren berechnet werden. Zusätzlich werden für den jeweiligen Analyten Z-Scores über die nach der Horwitz-
funktion ermittelte Zielstandardabweichung sowie über die robusten Standardabweichungen nach Algorithmus A berechnet.</t>
  </si>
  <si>
    <t>Ihre Daten werden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</si>
  <si>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Hinweise zur Signifikanz von Ergebnisangaben</t>
  </si>
  <si>
    <t xml:space="preserve">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t>
  </si>
  <si>
    <t>Generell gilt: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</si>
  <si>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wurden die aufgeführten rechnerischen Gehalte ermittelt und die Ergebnisangabe soll mit 3 signifikanten Ziffern erfolgen:</t>
    </r>
  </si>
  <si>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ein Passwort-freies Protokoll im PDF-Format gesendet. An diese Adressen senden wir auch ein Teilnahmezertifikat.
Daher wäre zu Sicherstellung des Empfangs von Protokoll und Zertifikat die zusätzliche Angabe einer Funktions-e-Mail-Adresse empfohlen.</t>
    </r>
  </si>
  <si>
    <t>In zahlreichen Fällen wird auch nachgefragt, ob Sie streng nach einem Normverfahren arbeiten. Streng bedeutet, dass Sie ohne prüfrelevante Abweichungen arbeiten. Sollte die Abweichung lediglich die untersuchte Matrix sein (z.B. Fisch anstelle von Brühwurst), dann soll dies nicht als Modifikation gekennzeichnet werden.</t>
  </si>
  <si>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
    </r>
    <r>
      <rPr>
        <sz val="11"/>
        <rFont val="Times New Roman"/>
        <family val="1"/>
      </rPr>
      <t>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</si>
  <si>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t>
    </r>
    <r>
      <rPr>
        <b/>
        <sz val="11"/>
        <rFont val="Times New Roman"/>
        <family val="1"/>
      </rPr>
      <t>Excelformat</t>
    </r>
    <r>
      <rPr>
        <sz val="11"/>
        <rFont val="Times New Roman"/>
        <family val="1"/>
      </rPr>
      <t xml:space="preserve">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Ansonsten kann das Mail nicht verarbeitet werden. 
</t>
    </r>
    <r>
      <rPr>
        <i/>
        <sz val="11"/>
        <color theme="0" tint="-0.499984740745262"/>
        <rFont val="Times New Roman"/>
        <family val="1"/>
      </rPr>
      <t>Sofern Ihre internen Datenschutzrichtlinien keinen Versand von Daten im xls(x)-Format erlauben, speichern Sie die versandfertige Tabelle und ändern die Dateiendung von ".xls" bzw. ".xlsx" in ".txt". Senden Sie daraufhin die Datei an edv@lvus.de. Ihre Ergebnisse werden von uns der weiteren Bearbeitung zugeführt.</t>
    </r>
  </si>
  <si>
    <t>Mailadresse</t>
  </si>
  <si>
    <t>Zur Beschreibung des Analysenverfahrens verwenden Sie bitte die im unteren Teil dieses Datenblatts enthaltenen Auswahlfelder.
To describe your method use the Pulldown-menus following after the result area.</t>
  </si>
  <si>
    <t>Schnelltest von C. Schliessmann</t>
  </si>
  <si>
    <t>Ionenchromatographie (unterschiedliche Detektoren)</t>
  </si>
  <si>
    <t>Wasserdampfdestillation 25/200, Messung mit Biegeschwinger und OIML-IST 90 Tabelle</t>
  </si>
  <si>
    <t>FTIR</t>
  </si>
  <si>
    <t>R-Biopharm Enzytec Liquid D-Glucose / D-Fructose Art. Nr. E8160</t>
  </si>
  <si>
    <t>Enzymatisch nach MEBAK B-590.18.112 mittels Megazyme K-SUFRG</t>
  </si>
  <si>
    <t>R-Biopharm Enzytec Liquid Sucrose / D-Glucose Art. Nr. E8180</t>
  </si>
  <si>
    <t>LC-MS/MS</t>
  </si>
  <si>
    <t>Cumarin</t>
  </si>
  <si>
    <t>g/L Probe</t>
  </si>
  <si>
    <t>mg/L Probe</t>
  </si>
  <si>
    <t>§ 64 LFGB Nr. L 00.00-134:2010 (L 53.03.01-1:2010)</t>
  </si>
  <si>
    <t>§ 64 LFGB Nr. L 00.00-134:2010 (L 53.03.01-1:2010), modifiziert</t>
  </si>
  <si>
    <t>HPLC-Verfahren (UV- oder DAD-Detektion)</t>
  </si>
  <si>
    <t>HPLC-Verfahren (MS- oder MS/MS-Detektion)</t>
  </si>
  <si>
    <t>Ph. Eur. (diverse Ausgaben)</t>
  </si>
  <si>
    <t>photometrisch, ASTA 18.0</t>
  </si>
  <si>
    <t>Sonstiges/Other</t>
  </si>
  <si>
    <t>Bitte auswählen - Please, select</t>
  </si>
  <si>
    <t>Eine bebilderte Anleitung zum Ausfüllen der Ergebniserfassungstabelle finden Sie unter</t>
  </si>
  <si>
    <t xml:space="preserve">dem nachfolgenden Link: </t>
  </si>
  <si>
    <t>https://lvus.de/html/pdf/aprotec.php?file=anleitung.pdf</t>
  </si>
  <si>
    <t>Geben Sie Ihre Ergebnisse mit den in Spalte 3 aufgeführten signifikanten Stellen an. Beispiele hierzu sind in "Signifikanz" enthalten.
Report your results with in column 3 shown significant numbers (there are some examples in sheet "Significance"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</si>
</sst>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0" x14ac:knownFonts="1">
    <font>
      <sz val="11"/>
      <name val="Times New Roman"/>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11"/>
      <color indexed="10"/>
      <name val="Times New Roman"/>
      <family val="1"/>
    </font>
    <font>
      <sz val="8"/>
      <color indexed="81"/>
      <name val="Tahoma"/>
      <family val="2"/>
    </font>
    <font>
      <b/>
      <sz val="8"/>
      <color indexed="81"/>
      <name val="Tahoma"/>
      <family val="2"/>
    </font>
    <font>
      <u/>
      <sz val="12"/>
      <color indexed="12"/>
      <name val="Times New Roman"/>
      <family val="1"/>
    </font>
    <font>
      <b/>
      <sz val="14"/>
      <color indexed="10"/>
      <name val="Times New Roman"/>
      <family val="1"/>
    </font>
    <font>
      <sz val="10"/>
      <name val="Times New Roman"/>
      <family val="1"/>
    </font>
    <font>
      <sz val="12"/>
      <color indexed="9"/>
      <name val="Times New Roman"/>
      <family val="1"/>
    </font>
    <font>
      <b/>
      <sz val="11"/>
      <name val="Times New Roman"/>
      <family val="1"/>
    </font>
    <font>
      <sz val="9"/>
      <name val="Times New Roman"/>
      <family val="1"/>
    </font>
    <font>
      <sz val="13"/>
      <name val="Times New Roman"/>
      <family val="1"/>
    </font>
    <font>
      <sz val="11"/>
      <color indexed="9"/>
      <name val="Times New Roman"/>
      <family val="1"/>
    </font>
    <font>
      <sz val="12"/>
      <color indexed="10"/>
      <name val="Times New Roman"/>
      <family val="1"/>
    </font>
    <font>
      <sz val="11"/>
      <color indexed="12"/>
      <name val="Times New Roman"/>
      <family val="1"/>
    </font>
    <font>
      <i/>
      <vertAlign val="subscript"/>
      <sz val="11"/>
      <name val="Times New Roman"/>
      <family val="1"/>
    </font>
    <font>
      <sz val="13"/>
      <name val="Times New Roman"/>
      <family val="1"/>
    </font>
    <font>
      <sz val="12"/>
      <color indexed="22"/>
      <name val="Times New Roman"/>
      <family val="1"/>
    </font>
    <font>
      <sz val="11"/>
      <color rgb="FFFF0000"/>
      <name val="Times New Roman"/>
      <family val="1"/>
    </font>
    <font>
      <b/>
      <sz val="11"/>
      <color rgb="FFFF0000"/>
      <name val="Times New Roman"/>
      <family val="1"/>
    </font>
    <font>
      <i/>
      <sz val="11"/>
      <color theme="0" tint="-0.499984740745262"/>
      <name val="Times New Roman"/>
      <family val="1"/>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s>
  <borders count="6">
    <border>
      <left/>
      <right/>
      <top/>
      <bottom/>
      <diagonal/>
    </border>
    <border>
      <left/>
      <right/>
      <top style="thick">
        <color indexed="17"/>
      </top>
      <bottom style="thin">
        <color indexed="17"/>
      </bottom>
      <diagonal/>
    </border>
    <border>
      <left style="thin">
        <color indexed="64"/>
      </left>
      <right style="thin">
        <color indexed="64"/>
      </right>
      <top style="thin">
        <color indexed="64"/>
      </top>
      <bottom style="thin">
        <color indexed="64"/>
      </bottom>
      <diagonal/>
    </border>
    <border>
      <left/>
      <right/>
      <top style="thin">
        <color indexed="17"/>
      </top>
      <bottom/>
      <diagonal/>
    </border>
    <border>
      <left style="thin">
        <color indexed="64"/>
      </left>
      <right style="thin">
        <color indexed="64"/>
      </right>
      <top/>
      <bottom style="thin">
        <color indexed="64"/>
      </bottom>
      <diagonal/>
    </border>
    <border>
      <left/>
      <right/>
      <top/>
      <bottom style="thin">
        <color indexed="64"/>
      </bottom>
      <diagonal/>
    </border>
  </borders>
  <cellStyleXfs count="7">
    <xf numFmtId="0" fontId="0"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5" fillId="0" borderId="0"/>
    <xf numFmtId="0" fontId="5" fillId="0" borderId="0"/>
    <xf numFmtId="0" fontId="5" fillId="0" borderId="0"/>
    <xf numFmtId="0" fontId="1" fillId="0" borderId="0" applyNumberFormat="0" applyFill="0" applyBorder="0" applyAlignment="0" applyProtection="0">
      <alignment vertical="top"/>
      <protection locked="0"/>
    </xf>
  </cellStyleXfs>
  <cellXfs count="166">
    <xf numFmtId="0" fontId="0" fillId="0" borderId="0" xfId="0"/>
    <xf numFmtId="0" fontId="4" fillId="0" borderId="0" xfId="0" applyFont="1"/>
    <xf numFmtId="0" fontId="0" fillId="2" borderId="0" xfId="0" applyFill="1"/>
    <xf numFmtId="0" fontId="0" fillId="2" borderId="0" xfId="0" applyFill="1" applyAlignment="1">
      <alignment horizontal="center"/>
    </xf>
    <xf numFmtId="0" fontId="0" fillId="0" borderId="0" xfId="0" applyProtection="1">
      <protection locked="0"/>
    </xf>
    <xf numFmtId="0" fontId="2" fillId="0" borderId="0" xfId="0" applyFont="1" applyProtection="1">
      <protection hidden="1"/>
    </xf>
    <xf numFmtId="0" fontId="3" fillId="0" borderId="0" xfId="0" applyFont="1" applyProtection="1">
      <protection hidden="1"/>
    </xf>
    <xf numFmtId="0" fontId="7" fillId="0" borderId="0" xfId="0" applyFont="1" applyProtection="1">
      <protection hidden="1"/>
    </xf>
    <xf numFmtId="0" fontId="6" fillId="0" borderId="0" xfId="0" applyFont="1" applyProtection="1">
      <protection hidden="1"/>
    </xf>
    <xf numFmtId="0" fontId="0" fillId="0" borderId="0" xfId="0" applyProtection="1">
      <protection hidden="1"/>
    </xf>
    <xf numFmtId="0" fontId="10" fillId="0" borderId="0" xfId="0" applyFont="1" applyProtection="1">
      <protection hidden="1"/>
    </xf>
    <xf numFmtId="0" fontId="4" fillId="0" borderId="0" xfId="0" applyFont="1" applyAlignment="1" applyProtection="1">
      <alignment wrapText="1"/>
      <protection hidden="1"/>
    </xf>
    <xf numFmtId="0" fontId="4" fillId="0" borderId="0" xfId="0" applyFont="1" applyAlignment="1" applyProtection="1">
      <alignment horizontal="center"/>
      <protection hidden="1"/>
    </xf>
    <xf numFmtId="0" fontId="9" fillId="0" borderId="0" xfId="0" applyFont="1" applyProtection="1">
      <protection hidden="1"/>
    </xf>
    <xf numFmtId="14" fontId="15" fillId="0" borderId="0" xfId="0" applyNumberFormat="1" applyFont="1" applyAlignment="1" applyProtection="1">
      <alignment horizontal="left"/>
      <protection hidden="1"/>
    </xf>
    <xf numFmtId="0" fontId="4" fillId="0" borderId="0" xfId="0" applyFont="1" applyAlignment="1" applyProtection="1">
      <alignment vertical="center"/>
      <protection hidden="1"/>
    </xf>
    <xf numFmtId="0" fontId="0" fillId="0" borderId="0" xfId="0" applyAlignment="1" applyProtection="1">
      <alignment vertical="center"/>
      <protection hidden="1"/>
    </xf>
    <xf numFmtId="0" fontId="11" fillId="4" borderId="0" xfId="0" applyFont="1" applyFill="1" applyAlignment="1" applyProtection="1">
      <alignment vertical="center"/>
      <protection hidden="1"/>
    </xf>
    <xf numFmtId="0" fontId="17" fillId="0" borderId="0" xfId="0" applyFont="1" applyAlignment="1" applyProtection="1">
      <alignment horizontal="center"/>
      <protection hidden="1"/>
    </xf>
    <xf numFmtId="0" fontId="5" fillId="0" borderId="0" xfId="0" applyFont="1" applyProtection="1">
      <protection hidden="1"/>
    </xf>
    <xf numFmtId="0" fontId="4" fillId="0" borderId="0" xfId="0" applyFont="1" applyProtection="1">
      <protection hidden="1"/>
    </xf>
    <xf numFmtId="0" fontId="5" fillId="0" borderId="1" xfId="0" applyFont="1" applyBorder="1" applyAlignment="1" applyProtection="1">
      <alignment horizontal="justify" vertical="top" wrapText="1"/>
      <protection hidden="1"/>
    </xf>
    <xf numFmtId="0" fontId="4" fillId="0" borderId="0" xfId="0" applyFont="1" applyAlignment="1" applyProtection="1">
      <alignment horizontal="justify" vertical="top" wrapText="1"/>
      <protection hidden="1"/>
    </xf>
    <xf numFmtId="0" fontId="16" fillId="0" borderId="0" xfId="0" applyFont="1" applyAlignment="1" applyProtection="1">
      <alignment wrapText="1"/>
      <protection hidden="1"/>
    </xf>
    <xf numFmtId="0" fontId="4" fillId="0" borderId="1" xfId="0" applyFont="1" applyBorder="1" applyAlignment="1" applyProtection="1">
      <alignment horizontal="justify" vertical="top" wrapText="1"/>
      <protection hidden="1"/>
    </xf>
    <xf numFmtId="0" fontId="5" fillId="0" borderId="0" xfId="0" applyFont="1" applyAlignment="1" applyProtection="1">
      <alignment horizontal="left" wrapText="1"/>
      <protection hidden="1"/>
    </xf>
    <xf numFmtId="0" fontId="5" fillId="0" borderId="0" xfId="0" applyFont="1" applyProtection="1">
      <protection locked="0" hidden="1"/>
    </xf>
    <xf numFmtId="0" fontId="16" fillId="0" borderId="0" xfId="0" applyFont="1" applyAlignment="1">
      <alignment horizontal="justify" vertical="top" wrapText="1"/>
    </xf>
    <xf numFmtId="0" fontId="5" fillId="0" borderId="0" xfId="0" applyFont="1" applyAlignment="1" applyProtection="1">
      <alignment vertical="center"/>
      <protection hidden="1"/>
    </xf>
    <xf numFmtId="0" fontId="20" fillId="0" borderId="0" xfId="0" applyFont="1" applyAlignment="1" applyProtection="1">
      <alignment vertical="center"/>
      <protection hidden="1"/>
    </xf>
    <xf numFmtId="0" fontId="16" fillId="0" borderId="0" xfId="0" applyFont="1" applyProtection="1">
      <protection hidden="1"/>
    </xf>
    <xf numFmtId="0" fontId="21" fillId="0" borderId="0" xfId="0" applyFont="1" applyProtection="1">
      <protection hidden="1"/>
    </xf>
    <xf numFmtId="0" fontId="4" fillId="3" borderId="2" xfId="0" applyFont="1" applyFill="1" applyBorder="1" applyAlignment="1">
      <alignment horizontal="center" vertical="top" wrapText="1"/>
    </xf>
    <xf numFmtId="2" fontId="22" fillId="3" borderId="2" xfId="0" applyNumberFormat="1" applyFont="1" applyFill="1" applyBorder="1" applyAlignment="1">
      <alignment horizontal="center" vertical="top" wrapText="1"/>
    </xf>
    <xf numFmtId="0" fontId="18" fillId="0" borderId="0" xfId="0" applyFont="1"/>
    <xf numFmtId="0" fontId="5" fillId="4" borderId="2" xfId="0" applyFont="1" applyFill="1" applyBorder="1" applyAlignment="1">
      <alignment horizontal="left" vertical="top" wrapText="1"/>
    </xf>
    <xf numFmtId="0" fontId="8"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0" fontId="11" fillId="0" borderId="0" xfId="0" applyFont="1" applyAlignment="1">
      <alignment vertical="center"/>
    </xf>
    <xf numFmtId="14" fontId="0" fillId="2" borderId="0" xfId="0" applyNumberFormat="1" applyFill="1" applyAlignment="1">
      <alignment horizontal="center"/>
    </xf>
    <xf numFmtId="0" fontId="19" fillId="3" borderId="0" xfId="0" applyFont="1" applyFill="1" applyAlignment="1" applyProtection="1">
      <alignment horizontal="right"/>
      <protection hidden="1"/>
    </xf>
    <xf numFmtId="0" fontId="22" fillId="0" borderId="0" xfId="0" applyFont="1" applyAlignment="1" applyProtection="1">
      <alignment vertical="center"/>
      <protection hidden="1"/>
    </xf>
    <xf numFmtId="0" fontId="20" fillId="0" borderId="0" xfId="0" applyFont="1" applyAlignment="1" applyProtection="1">
      <alignment wrapText="1"/>
      <protection hidden="1"/>
    </xf>
    <xf numFmtId="0" fontId="20" fillId="0" borderId="0" xfId="0" applyFont="1" applyAlignment="1" applyProtection="1">
      <alignment vertical="center" wrapText="1"/>
      <protection hidden="1"/>
    </xf>
    <xf numFmtId="0" fontId="7" fillId="4" borderId="0" xfId="0" applyFont="1" applyFill="1" applyProtection="1">
      <protection hidden="1"/>
    </xf>
    <xf numFmtId="0" fontId="5" fillId="0" borderId="0" xfId="0" applyFont="1"/>
    <xf numFmtId="0" fontId="16" fillId="0" borderId="0" xfId="0" applyFont="1" applyAlignment="1" applyProtection="1">
      <alignment horizontal="left"/>
      <protection locked="0" hidden="1"/>
    </xf>
    <xf numFmtId="0" fontId="16" fillId="0" borderId="1" xfId="0" applyFont="1" applyBorder="1" applyAlignment="1" applyProtection="1">
      <alignment horizontal="left" vertical="top" wrapText="1"/>
      <protection hidden="1"/>
    </xf>
    <xf numFmtId="0" fontId="16" fillId="0" borderId="0" xfId="0" applyFont="1" applyAlignment="1">
      <alignment horizontal="left" vertical="top" wrapText="1"/>
    </xf>
    <xf numFmtId="0" fontId="16" fillId="0" borderId="0" xfId="0" applyFont="1" applyAlignment="1" applyProtection="1">
      <alignment horizontal="left" vertical="top" wrapText="1"/>
      <protection hidden="1"/>
    </xf>
    <xf numFmtId="0" fontId="4" fillId="0" borderId="0" xfId="0" applyFont="1" applyAlignment="1" applyProtection="1">
      <alignment horizontal="left"/>
      <protection hidden="1"/>
    </xf>
    <xf numFmtId="0" fontId="4" fillId="0" borderId="0" xfId="0" applyFont="1" applyAlignment="1" applyProtection="1">
      <alignment horizontal="left"/>
      <protection locked="0" hidden="1"/>
    </xf>
    <xf numFmtId="0" fontId="4" fillId="0" borderId="1" xfId="0" applyFont="1" applyBorder="1" applyAlignment="1" applyProtection="1">
      <alignment horizontal="left" vertical="top" wrapText="1"/>
      <protection hidden="1"/>
    </xf>
    <xf numFmtId="0" fontId="5" fillId="0" borderId="0" xfId="0" applyFont="1" applyAlignment="1" applyProtection="1">
      <alignment horizontal="left" vertical="top" wrapText="1"/>
      <protection hidden="1"/>
    </xf>
    <xf numFmtId="0" fontId="5" fillId="0" borderId="3" xfId="0" applyFont="1" applyBorder="1" applyAlignment="1" applyProtection="1">
      <alignment horizontal="left" wrapText="1"/>
      <protection hidden="1"/>
    </xf>
    <xf numFmtId="0" fontId="5" fillId="0" borderId="0" xfId="0" applyFont="1" applyAlignment="1" applyProtection="1">
      <alignment horizontal="left"/>
      <protection hidden="1"/>
    </xf>
    <xf numFmtId="0" fontId="4" fillId="0" borderId="0" xfId="0" applyFont="1" applyAlignment="1" applyProtection="1">
      <alignment horizontal="center" vertical="center"/>
      <protection hidden="1"/>
    </xf>
    <xf numFmtId="0" fontId="17" fillId="0" borderId="0" xfId="0" applyFont="1" applyAlignment="1" applyProtection="1">
      <alignment horizontal="center" vertical="center"/>
      <protection hidden="1"/>
    </xf>
    <xf numFmtId="0" fontId="25" fillId="0" borderId="0" xfId="0" applyFont="1" applyAlignment="1" applyProtection="1">
      <alignment vertical="center"/>
      <protection hidden="1"/>
    </xf>
    <xf numFmtId="0" fontId="5" fillId="0" borderId="0" xfId="0" applyFont="1" applyAlignment="1" applyProtection="1">
      <alignment horizontal="justify" vertical="top" wrapText="1"/>
      <protection hidden="1"/>
    </xf>
    <xf numFmtId="0" fontId="16" fillId="0" borderId="0" xfId="0" applyFont="1" applyAlignment="1">
      <alignment wrapText="1"/>
    </xf>
    <xf numFmtId="0" fontId="16" fillId="0" borderId="0" xfId="0" applyFont="1" applyAlignment="1">
      <alignment horizontal="left" wrapText="1"/>
    </xf>
    <xf numFmtId="0" fontId="23" fillId="0" borderId="0" xfId="0" applyFont="1" applyAlignment="1">
      <alignment horizontal="left" vertical="center" wrapText="1"/>
    </xf>
    <xf numFmtId="0" fontId="23" fillId="0" borderId="0" xfId="0" applyFont="1" applyAlignment="1">
      <alignment horizontal="left" vertical="center"/>
    </xf>
    <xf numFmtId="0" fontId="4" fillId="0" borderId="0" xfId="0" applyFont="1" applyAlignment="1" applyProtection="1">
      <alignment horizontal="center" vertical="center" wrapText="1"/>
      <protection hidden="1"/>
    </xf>
    <xf numFmtId="49" fontId="1" fillId="2" borderId="0" xfId="1" applyNumberFormat="1" applyFill="1" applyAlignment="1" applyProtection="1">
      <alignment vertical="center"/>
      <protection locked="0"/>
    </xf>
    <xf numFmtId="0" fontId="7" fillId="0" borderId="0" xfId="0" applyFont="1" applyAlignment="1" applyProtection="1">
      <alignment horizontal="left" vertical="center" wrapText="1"/>
      <protection hidden="1"/>
    </xf>
    <xf numFmtId="0" fontId="5" fillId="2" borderId="0" xfId="0" applyFont="1" applyFill="1" applyAlignment="1">
      <alignment horizontal="center"/>
    </xf>
    <xf numFmtId="0" fontId="17" fillId="0" borderId="0" xfId="0" applyFont="1" applyProtection="1">
      <protection hidden="1"/>
    </xf>
    <xf numFmtId="0" fontId="0" fillId="3" borderId="0" xfId="0" applyFill="1"/>
    <xf numFmtId="49" fontId="4" fillId="2" borderId="0" xfId="0" applyNumberFormat="1" applyFont="1" applyFill="1" applyProtection="1">
      <protection locked="0"/>
    </xf>
    <xf numFmtId="0" fontId="5" fillId="0" borderId="0" xfId="3" applyProtection="1">
      <protection hidden="1"/>
    </xf>
    <xf numFmtId="0" fontId="4" fillId="0" borderId="0" xfId="3" applyFont="1" applyAlignment="1" applyProtection="1">
      <alignment horizontal="left"/>
      <protection locked="0" hidden="1"/>
    </xf>
    <xf numFmtId="0" fontId="4" fillId="0" borderId="0" xfId="3" applyFont="1" applyProtection="1">
      <protection hidden="1"/>
    </xf>
    <xf numFmtId="0" fontId="4" fillId="0" borderId="0" xfId="3" applyFont="1" applyAlignment="1" applyProtection="1">
      <alignment horizontal="justify" vertical="top" wrapText="1"/>
      <protection hidden="1"/>
    </xf>
    <xf numFmtId="0" fontId="4" fillId="0" borderId="0" xfId="3" applyFont="1" applyAlignment="1" applyProtection="1">
      <alignment horizontal="left" vertical="top" wrapText="1"/>
      <protection hidden="1"/>
    </xf>
    <xf numFmtId="0" fontId="5" fillId="0" borderId="0" xfId="3" applyAlignment="1" applyProtection="1">
      <alignment horizontal="left" vertical="top" wrapText="1"/>
      <protection hidden="1"/>
    </xf>
    <xf numFmtId="0" fontId="16" fillId="0" borderId="0" xfId="3" applyFont="1" applyAlignment="1" applyProtection="1">
      <alignment horizontal="justify" vertical="top" wrapText="1"/>
      <protection hidden="1"/>
    </xf>
    <xf numFmtId="0" fontId="5" fillId="0" borderId="0" xfId="3"/>
    <xf numFmtId="0" fontId="16" fillId="0" borderId="0" xfId="3" applyFont="1" applyAlignment="1" applyProtection="1">
      <alignment wrapText="1"/>
      <protection hidden="1"/>
    </xf>
    <xf numFmtId="0" fontId="4" fillId="0" borderId="0" xfId="3" applyFont="1" applyAlignment="1" applyProtection="1">
      <alignment horizontal="left"/>
      <protection hidden="1"/>
    </xf>
    <xf numFmtId="0" fontId="5" fillId="0" borderId="0" xfId="3" applyProtection="1">
      <protection locked="0" hidden="1"/>
    </xf>
    <xf numFmtId="0" fontId="5" fillId="0" borderId="0" xfId="3" applyAlignment="1" applyProtection="1">
      <alignment horizontal="justify" vertical="top" wrapText="1"/>
      <protection hidden="1"/>
    </xf>
    <xf numFmtId="0" fontId="5" fillId="0" borderId="4" xfId="3" applyBorder="1" applyAlignment="1">
      <alignment vertical="top" wrapText="1"/>
    </xf>
    <xf numFmtId="0" fontId="4" fillId="0" borderId="0" xfId="3" applyFont="1" applyProtection="1">
      <protection locked="0" hidden="1"/>
    </xf>
    <xf numFmtId="0" fontId="4" fillId="0" borderId="1" xfId="3" applyFont="1" applyBorder="1" applyAlignment="1" applyProtection="1">
      <alignment horizontal="justify" vertical="top" wrapText="1"/>
      <protection hidden="1"/>
    </xf>
    <xf numFmtId="0" fontId="26" fillId="0" borderId="0" xfId="0" applyFont="1" applyAlignment="1" applyProtection="1">
      <alignment horizontal="center" vertical="center"/>
      <protection hidden="1"/>
    </xf>
    <xf numFmtId="0" fontId="4" fillId="0" borderId="0" xfId="0" applyFont="1" applyAlignment="1">
      <alignment vertical="center" wrapText="1"/>
    </xf>
    <xf numFmtId="49" fontId="4" fillId="2" borderId="0" xfId="0" applyNumberFormat="1" applyFont="1" applyFill="1" applyAlignment="1" applyProtection="1">
      <alignment horizontal="left" vertical="center"/>
      <protection locked="0"/>
    </xf>
    <xf numFmtId="49" fontId="4" fillId="2" borderId="0" xfId="0" applyNumberFormat="1" applyFont="1" applyFill="1" applyAlignment="1" applyProtection="1">
      <alignment vertical="center"/>
      <protection locked="0"/>
    </xf>
    <xf numFmtId="0" fontId="4" fillId="0" borderId="0" xfId="0" applyFont="1" applyAlignment="1">
      <alignment horizontal="left" vertical="center" wrapText="1"/>
    </xf>
    <xf numFmtId="0" fontId="4" fillId="4" borderId="0" xfId="0" applyFont="1" applyFill="1" applyAlignment="1" applyProtection="1">
      <alignment vertical="center" wrapText="1"/>
      <protection hidden="1"/>
    </xf>
    <xf numFmtId="0" fontId="4" fillId="4" borderId="0" xfId="0" applyFont="1" applyFill="1" applyAlignment="1">
      <alignment vertical="center" wrapText="1"/>
    </xf>
    <xf numFmtId="0" fontId="4" fillId="5" borderId="0" xfId="0" applyFont="1" applyFill="1" applyAlignment="1" applyProtection="1">
      <alignment horizontal="left" vertical="center"/>
      <protection hidden="1"/>
    </xf>
    <xf numFmtId="0" fontId="27" fillId="0" borderId="0" xfId="0" applyFont="1" applyProtection="1">
      <protection hidden="1"/>
    </xf>
    <xf numFmtId="0" fontId="4" fillId="0" borderId="0" xfId="0" applyFont="1" applyAlignment="1" applyProtection="1">
      <alignment vertical="center" wrapText="1"/>
      <protection hidden="1"/>
    </xf>
    <xf numFmtId="0" fontId="5" fillId="6" borderId="0" xfId="0" applyFont="1" applyFill="1" applyAlignment="1">
      <alignment vertical="center"/>
    </xf>
    <xf numFmtId="0" fontId="5" fillId="0" borderId="0" xfId="0" applyFont="1" applyAlignment="1">
      <alignment vertical="center"/>
    </xf>
    <xf numFmtId="0" fontId="5" fillId="7" borderId="0" xfId="0" applyFont="1" applyFill="1" applyAlignment="1">
      <alignment horizontal="left" vertical="center"/>
    </xf>
    <xf numFmtId="1" fontId="0" fillId="2" borderId="0" xfId="0" applyNumberFormat="1" applyFill="1" applyAlignment="1">
      <alignment horizontal="center"/>
    </xf>
    <xf numFmtId="0" fontId="5" fillId="0" borderId="0" xfId="5" applyAlignment="1">
      <alignment vertical="center"/>
    </xf>
    <xf numFmtId="0" fontId="5" fillId="0" borderId="0" xfId="5"/>
    <xf numFmtId="0" fontId="8" fillId="0" borderId="0" xfId="5" applyFont="1" applyAlignment="1">
      <alignment vertical="center"/>
    </xf>
    <xf numFmtId="0" fontId="4" fillId="0" borderId="0" xfId="5" applyFont="1" applyAlignment="1">
      <alignment vertical="center"/>
    </xf>
    <xf numFmtId="0" fontId="4" fillId="0" borderId="0" xfId="5" applyFont="1"/>
    <xf numFmtId="0" fontId="4" fillId="3" borderId="0" xfId="5" applyFont="1" applyFill="1"/>
    <xf numFmtId="0" fontId="4" fillId="3" borderId="0" xfId="5" applyFont="1" applyFill="1" applyAlignment="1">
      <alignment vertical="center"/>
    </xf>
    <xf numFmtId="0" fontId="14" fillId="3" borderId="0" xfId="6" applyFont="1" applyFill="1" applyAlignment="1" applyProtection="1">
      <alignment horizontal="justify" vertical="center"/>
    </xf>
    <xf numFmtId="0" fontId="4" fillId="3" borderId="2" xfId="5" applyFont="1" applyFill="1" applyBorder="1" applyAlignment="1">
      <alignment horizontal="left" vertical="top" wrapText="1"/>
    </xf>
    <xf numFmtId="0" fontId="4" fillId="3" borderId="2" xfId="5" applyFont="1" applyFill="1" applyBorder="1" applyAlignment="1">
      <alignment horizontal="center" vertical="top" wrapText="1"/>
    </xf>
    <xf numFmtId="2" fontId="22" fillId="3" borderId="2" xfId="5" applyNumberFormat="1" applyFont="1" applyFill="1" applyBorder="1" applyAlignment="1">
      <alignment horizontal="center" vertical="top" wrapText="1"/>
    </xf>
    <xf numFmtId="164" fontId="22" fillId="3" borderId="2" xfId="5" applyNumberFormat="1" applyFont="1" applyFill="1" applyBorder="1" applyAlignment="1">
      <alignment horizontal="center" vertical="top" wrapText="1"/>
    </xf>
    <xf numFmtId="0" fontId="5" fillId="3" borderId="0" xfId="5" applyFill="1" applyAlignment="1">
      <alignment vertical="center"/>
    </xf>
    <xf numFmtId="0" fontId="5" fillId="3" borderId="0" xfId="5" applyFill="1"/>
    <xf numFmtId="49" fontId="5" fillId="2" borderId="0" xfId="0" applyNumberFormat="1" applyFont="1" applyFill="1" applyAlignment="1" applyProtection="1">
      <alignment vertical="center"/>
      <protection locked="0"/>
    </xf>
    <xf numFmtId="0" fontId="5" fillId="0" borderId="5" xfId="0" applyFont="1" applyBorder="1" applyAlignment="1">
      <alignment horizontal="left" wrapText="1"/>
    </xf>
    <xf numFmtId="0" fontId="5" fillId="0" borderId="5" xfId="0" applyFont="1" applyBorder="1" applyAlignment="1">
      <alignment horizontal="left"/>
    </xf>
    <xf numFmtId="0" fontId="8" fillId="0" borderId="0" xfId="0" applyFont="1" applyAlignment="1">
      <alignment horizontal="left" wrapText="1"/>
    </xf>
    <xf numFmtId="0" fontId="8" fillId="0" borderId="0" xfId="0" applyFont="1" applyAlignment="1">
      <alignment horizontal="left"/>
    </xf>
    <xf numFmtId="0" fontId="5" fillId="0" borderId="0" xfId="0" applyFont="1" applyAlignment="1">
      <alignment horizontal="left" wrapText="1"/>
    </xf>
    <xf numFmtId="0" fontId="5" fillId="0" borderId="0" xfId="0" applyFont="1" applyAlignment="1">
      <alignment horizontal="left"/>
    </xf>
    <xf numFmtId="0" fontId="9" fillId="0" borderId="0" xfId="0" applyFont="1" applyAlignment="1">
      <alignment horizontal="left" wrapText="1"/>
    </xf>
    <xf numFmtId="0" fontId="5" fillId="0" borderId="0" xfId="5" applyAlignment="1">
      <alignment horizontal="left" vertical="center" wrapText="1"/>
    </xf>
    <xf numFmtId="0" fontId="5" fillId="0" borderId="0" xfId="5" applyAlignment="1">
      <alignment horizontal="left" vertical="center"/>
    </xf>
    <xf numFmtId="0" fontId="8" fillId="0" borderId="0" xfId="5" applyFont="1" applyAlignment="1">
      <alignment horizontal="left" vertical="center"/>
    </xf>
    <xf numFmtId="0" fontId="4" fillId="0" borderId="0" xfId="5" applyFont="1" applyAlignment="1">
      <alignment horizontal="left" vertical="center" wrapText="1"/>
    </xf>
    <xf numFmtId="0" fontId="4" fillId="0" borderId="0" xfId="5" applyFont="1" applyAlignment="1">
      <alignment horizontal="left" vertical="center"/>
    </xf>
    <xf numFmtId="0" fontId="4" fillId="0" borderId="0" xfId="5" applyFont="1" applyAlignment="1">
      <alignment horizontal="left"/>
    </xf>
    <xf numFmtId="0" fontId="8" fillId="3" borderId="0" xfId="5" applyFont="1" applyFill="1" applyAlignment="1">
      <alignment horizontal="left"/>
    </xf>
    <xf numFmtId="0" fontId="8" fillId="3" borderId="5" xfId="5" applyFont="1" applyFill="1" applyBorder="1" applyAlignment="1">
      <alignment horizontal="left" vertical="center" wrapText="1"/>
    </xf>
    <xf numFmtId="0" fontId="4" fillId="3" borderId="5" xfId="5" applyFont="1" applyFill="1" applyBorder="1" applyAlignment="1">
      <alignment horizontal="left" vertical="center"/>
    </xf>
    <xf numFmtId="0" fontId="4" fillId="3" borderId="0" xfId="5" applyFont="1" applyFill="1" applyAlignment="1">
      <alignment horizontal="left" vertical="center"/>
    </xf>
    <xf numFmtId="0" fontId="4" fillId="3" borderId="0" xfId="5" applyFont="1" applyFill="1" applyAlignment="1">
      <alignment horizontal="left" wrapText="1"/>
    </xf>
    <xf numFmtId="0" fontId="4" fillId="3" borderId="0" xfId="5" applyFont="1" applyFill="1" applyAlignment="1">
      <alignment horizontal="left"/>
    </xf>
    <xf numFmtId="0" fontId="5" fillId="3" borderId="0" xfId="5" applyFill="1" applyAlignment="1">
      <alignment horizontal="left" wrapText="1"/>
    </xf>
    <xf numFmtId="0" fontId="5" fillId="3" borderId="0" xfId="5" applyFill="1" applyAlignment="1">
      <alignment horizontal="left" vertical="center" wrapText="1"/>
    </xf>
    <xf numFmtId="0" fontId="9" fillId="0" borderId="0" xfId="5" applyFont="1" applyAlignment="1">
      <alignment horizontal="left" vertical="center"/>
    </xf>
    <xf numFmtId="0" fontId="18" fillId="3" borderId="0" xfId="5" applyFont="1" applyFill="1" applyAlignment="1">
      <alignment horizontal="left" vertical="center" wrapText="1"/>
    </xf>
    <xf numFmtId="0" fontId="5" fillId="7" borderId="0" xfId="0" applyFont="1" applyFill="1" applyAlignment="1">
      <alignment horizontal="left" vertical="center" wrapText="1"/>
    </xf>
    <xf numFmtId="0" fontId="5" fillId="7" borderId="0" xfId="0" applyFont="1" applyFill="1" applyAlignment="1">
      <alignment horizontal="left" vertical="center"/>
    </xf>
    <xf numFmtId="0" fontId="0" fillId="0" borderId="0" xfId="0" applyAlignment="1">
      <alignment horizontal="left" vertical="center"/>
    </xf>
    <xf numFmtId="0" fontId="5" fillId="6" borderId="0" xfId="0" applyFont="1" applyFill="1" applyAlignment="1">
      <alignment horizontal="left" vertical="center" wrapText="1"/>
    </xf>
    <xf numFmtId="0" fontId="5" fillId="6" borderId="0" xfId="0" applyFont="1" applyFill="1" applyAlignment="1">
      <alignment horizontal="left" vertical="center"/>
    </xf>
    <xf numFmtId="0" fontId="18" fillId="7" borderId="0" xfId="5" applyFont="1" applyFill="1" applyAlignment="1">
      <alignment horizontal="left" vertical="center" wrapText="1"/>
    </xf>
    <xf numFmtId="0" fontId="1" fillId="0" borderId="0" xfId="1" applyFill="1" applyBorder="1" applyAlignment="1" applyProtection="1">
      <alignment horizontal="left"/>
      <protection hidden="1"/>
    </xf>
    <xf numFmtId="0" fontId="4" fillId="0" borderId="0" xfId="0" applyFont="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9" fillId="0" borderId="0" xfId="0" applyFont="1" applyAlignment="1" applyProtection="1">
      <alignment horizontal="left"/>
      <protection hidden="1"/>
    </xf>
    <xf numFmtId="49" fontId="0" fillId="4" borderId="0" xfId="0" applyNumberFormat="1" applyFill="1" applyAlignment="1" applyProtection="1">
      <alignment vertical="center" wrapText="1"/>
      <protection locked="0"/>
    </xf>
    <xf numFmtId="0" fontId="22" fillId="0" borderId="0" xfId="0" applyFont="1" applyAlignment="1" applyProtection="1">
      <alignment horizontal="left" vertical="center" wrapText="1"/>
      <protection hidden="1"/>
    </xf>
    <xf numFmtId="0" fontId="0" fillId="4" borderId="0" xfId="0" applyFill="1" applyAlignment="1" applyProtection="1">
      <alignment horizontal="center"/>
      <protection hidden="1"/>
    </xf>
    <xf numFmtId="49" fontId="5" fillId="4" borderId="0" xfId="0" applyNumberFormat="1" applyFont="1" applyFill="1" applyAlignment="1" applyProtection="1">
      <alignment vertical="center" wrapText="1"/>
      <protection locked="0"/>
    </xf>
    <xf numFmtId="1" fontId="4" fillId="2" borderId="0" xfId="0" applyNumberFormat="1" applyFont="1" applyFill="1" applyAlignment="1" applyProtection="1">
      <alignment horizontal="left" vertical="center"/>
      <protection hidden="1"/>
    </xf>
    <xf numFmtId="0" fontId="0" fillId="5" borderId="0" xfId="0" applyFill="1" applyAlignment="1" applyProtection="1">
      <alignment horizontal="left" vertical="center"/>
      <protection hidden="1"/>
    </xf>
    <xf numFmtId="0" fontId="0" fillId="4" borderId="0" xfId="0" applyFill="1" applyAlignment="1" applyProtection="1">
      <alignment horizontal="left"/>
      <protection hidden="1"/>
    </xf>
    <xf numFmtId="0" fontId="4" fillId="2" borderId="0" xfId="0" applyFont="1" applyFill="1" applyAlignment="1" applyProtection="1">
      <alignment horizontal="left"/>
      <protection locked="0"/>
    </xf>
    <xf numFmtId="0" fontId="16" fillId="0" borderId="0" xfId="0" applyFont="1"/>
    <xf numFmtId="0" fontId="16" fillId="0" borderId="0" xfId="0" applyFont="1" applyAlignment="1" applyProtection="1">
      <alignment horizontal="left"/>
      <protection locked="0"/>
    </xf>
    <xf numFmtId="0" fontId="16" fillId="0" borderId="0" xfId="0" applyFont="1" applyAlignment="1" applyProtection="1">
      <alignment horizontal="left"/>
      <protection hidden="1"/>
    </xf>
    <xf numFmtId="0" fontId="16" fillId="0" borderId="1" xfId="0" applyFont="1" applyBorder="1" applyAlignment="1">
      <alignment horizontal="justify" vertical="top" wrapText="1"/>
    </xf>
    <xf numFmtId="0" fontId="16" fillId="0" borderId="1" xfId="0" applyFont="1" applyBorder="1" applyAlignment="1">
      <alignment horizontal="left" vertical="top" wrapText="1"/>
    </xf>
    <xf numFmtId="0" fontId="16" fillId="0" borderId="0" xfId="5" applyFont="1" applyAlignment="1">
      <alignment horizontal="justify" vertical="top" wrapText="1"/>
    </xf>
    <xf numFmtId="0" fontId="5" fillId="8" borderId="0" xfId="3" applyFill="1"/>
    <xf numFmtId="0" fontId="5" fillId="9" borderId="0" xfId="3" applyFill="1"/>
    <xf numFmtId="0" fontId="1" fillId="0" borderId="0" xfId="1" applyAlignment="1" applyProtection="1">
      <alignment vertical="center"/>
    </xf>
  </cellXfs>
  <cellStyles count="7">
    <cellStyle name="Hyperlink 2" xfId="2" xr:uid="{00000000-0005-0000-0000-000000000000}"/>
    <cellStyle name="Link" xfId="1" builtinId="8"/>
    <cellStyle name="Link 2" xfId="6" xr:uid="{28196F00-E7D5-413D-9B32-607FAF441780}"/>
    <cellStyle name="Standard" xfId="0" builtinId="0"/>
    <cellStyle name="Standard 2" xfId="3" xr:uid="{00000000-0005-0000-0000-000003000000}"/>
    <cellStyle name="Standard 2 2 2" xfId="5" xr:uid="{9533CBA1-912B-4AC3-8064-5A67A93911B0}"/>
    <cellStyle name="Standard 3" xfId="4" xr:uid="{D9E2C7D5-8EE4-46F1-8A6F-B6E62D3B9847}"/>
  </cellStyles>
  <dxfs count="3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ont>
        <condense val="0"/>
        <extend val="0"/>
        <color auto="1"/>
      </font>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Drop" dropLines="25" dropStyle="combo" dx="39" fmlaLink="Dichte!$B$1" fmlaRange="Dichte!$B$3:$B$20" sel="18" val="0"/>
</file>

<file path=xl/ctrlProps/ctrlProp10.xml><?xml version="1.0" encoding="utf-8"?>
<formControlPr xmlns="http://schemas.microsoft.com/office/spreadsheetml/2009/9/main" objectType="Drop" dropLines="25" dropStyle="combo" dx="39" fmlaLink="Farbstoffe!$C$1" fmlaRange="Farbstoffe!$B$3:$B$21" sel="19" val="0"/>
</file>

<file path=xl/ctrlProps/ctrlProp11.xml><?xml version="1.0" encoding="utf-8"?>
<formControlPr xmlns="http://schemas.microsoft.com/office/spreadsheetml/2009/9/main" objectType="Drop" dropLines="25" dropStyle="combo" dx="39" fmlaLink="Farbstoffe!$D$1" fmlaRange="Farbstoffe!$B$3:$B$21" sel="19" val="0"/>
</file>

<file path=xl/ctrlProps/ctrlProp12.xml><?xml version="1.0" encoding="utf-8"?>
<formControlPr xmlns="http://schemas.microsoft.com/office/spreadsheetml/2009/9/main" objectType="Drop" dropLines="25" dropStyle="combo" dx="39" fmlaLink="Farbstoffe!$E$1" fmlaRange="Farbstoffe!$B$3:$B$21" sel="19" val="0"/>
</file>

<file path=xl/ctrlProps/ctrlProp13.xml><?xml version="1.0" encoding="utf-8"?>
<formControlPr xmlns="http://schemas.microsoft.com/office/spreadsheetml/2009/9/main" objectType="Drop" dropLines="25" dropStyle="combo" dx="39" fmlaLink="Farbstoffe!$B$31" fmlaRange="Farbstoffe!$B$33:$B$50" sel="15" val="0"/>
</file>

<file path=xl/ctrlProps/ctrlProp14.xml><?xml version="1.0" encoding="utf-8"?>
<formControlPr xmlns="http://schemas.microsoft.com/office/spreadsheetml/2009/9/main" objectType="Drop" dropLines="25" dropStyle="combo" dx="39" fmlaLink="Farbstoffe!$C$31" fmlaRange="Farbstoffe!$B$33:$B$50" sel="11" val="0"/>
</file>

<file path=xl/ctrlProps/ctrlProp15.xml><?xml version="1.0" encoding="utf-8"?>
<formControlPr xmlns="http://schemas.microsoft.com/office/spreadsheetml/2009/9/main" objectType="Drop" dropLines="25" dropStyle="combo" dx="39" fmlaLink="Farbstoffe!$D$31" fmlaRange="Farbstoffe!$B$33:$B$50" sel="10" val="0"/>
</file>

<file path=xl/ctrlProps/ctrlProp16.xml><?xml version="1.0" encoding="utf-8"?>
<formControlPr xmlns="http://schemas.microsoft.com/office/spreadsheetml/2009/9/main" objectType="Drop" dropLines="25" dropStyle="combo" dx="39" fmlaLink="Farbstoffe!$E$31" fmlaRange="Farbstoffe!$B$33:$B$50" sel="3" val="0"/>
</file>

<file path=xl/ctrlProps/ctrlProp17.xml><?xml version="1.0" encoding="utf-8"?>
<formControlPr xmlns="http://schemas.microsoft.com/office/spreadsheetml/2009/9/main" objectType="Drop" dropLines="50" dropStyle="combo" dx="39" fmlaLink="Farbstoffe_qual!$B$1" fmlaRange="Farbstoffe_qual!$B$3:$B$32" sel="30" val="0"/>
</file>

<file path=xl/ctrlProps/ctrlProp18.xml><?xml version="1.0" encoding="utf-8"?>
<formControlPr xmlns="http://schemas.microsoft.com/office/spreadsheetml/2009/9/main" objectType="Drop" dropLines="50" dropStyle="combo" dx="39" fmlaLink="Farbstoffe_quan!$B$1" fmlaRange="Farbstoffe_quan!$B$3:$B$23" sel="21" val="0"/>
</file>

<file path=xl/ctrlProps/ctrlProp2.xml><?xml version="1.0" encoding="utf-8"?>
<formControlPr xmlns="http://schemas.microsoft.com/office/spreadsheetml/2009/9/main" objectType="Drop" dropLines="25" dropStyle="combo" dx="39" fmlaLink="Alkohol!$B$1" fmlaRange="Alkohol!$B$3:$B$26" sel="24" val="0"/>
</file>

<file path=xl/ctrlProps/ctrlProp3.xml><?xml version="1.0" encoding="utf-8"?>
<formControlPr xmlns="http://schemas.microsoft.com/office/spreadsheetml/2009/9/main" objectType="Drop" dropLines="25" dropStyle="combo" dx="39" fmlaLink="Extrakt!$B$1" fmlaRange="Extrakt!$B$3:$B$18" sel="16" val="0"/>
</file>

<file path=xl/ctrlProps/ctrlProp4.xml><?xml version="1.0" encoding="utf-8"?>
<formControlPr xmlns="http://schemas.microsoft.com/office/spreadsheetml/2009/9/main" objectType="Drop" dropLines="25" dropStyle="combo" dx="39" fmlaLink="'Sac-Glu-Fru'!$D$1" fmlaRange="'Sac-Glu-Fru'!$B$3:$B$35" sel="33" val="8"/>
</file>

<file path=xl/ctrlProps/ctrlProp5.xml><?xml version="1.0" encoding="utf-8"?>
<formControlPr xmlns="http://schemas.microsoft.com/office/spreadsheetml/2009/9/main" objectType="Drop" dropLines="15" dropStyle="combo" dx="39" fmlaLink="Teilnehmerdaten!$D$4" fmlaRange="Teilnehmerdaten!$G$5:$G$6" sel="2" val="0"/>
</file>

<file path=xl/ctrlProps/ctrlProp6.xml><?xml version="1.0" encoding="utf-8"?>
<formControlPr xmlns="http://schemas.microsoft.com/office/spreadsheetml/2009/9/main" objectType="Drop" dropLines="25" dropStyle="combo" dx="39" fmlaLink="Cumarin!$B$1" fmlaRange="Cumarin!$B$3:$B$11" sel="9" val="0"/>
</file>

<file path=xl/ctrlProps/ctrlProp7.xml><?xml version="1.0" encoding="utf-8"?>
<formControlPr xmlns="http://schemas.microsoft.com/office/spreadsheetml/2009/9/main" objectType="Drop" dropLines="25" dropStyle="combo" dx="39" fmlaLink="'Sac-Glu-Fru'!$E$1" fmlaRange="'Sac-Glu-Fru'!$B$3:$B$35" sel="33" val="8"/>
</file>

<file path=xl/ctrlProps/ctrlProp8.xml><?xml version="1.0" encoding="utf-8"?>
<formControlPr xmlns="http://schemas.microsoft.com/office/spreadsheetml/2009/9/main" objectType="Drop" dropLines="25" dropStyle="combo" dx="39" fmlaLink="'Sac-Glu-Fru'!$F$1" fmlaRange="'Sac-Glu-Fru'!$B$3:$B$35" sel="33" val="8"/>
</file>

<file path=xl/ctrlProps/ctrlProp9.xml><?xml version="1.0" encoding="utf-8"?>
<formControlPr xmlns="http://schemas.microsoft.com/office/spreadsheetml/2009/9/main" objectType="Drop" dropLines="25" dropStyle="combo" dx="39" fmlaLink="Farbstoffe!$B$1" fmlaRange="Farbstoffe!$B$3:$B$21" sel="19"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33338</xdr:colOff>
      <xdr:row>40</xdr:row>
      <xdr:rowOff>133350</xdr:rowOff>
    </xdr:to>
    <xdr:pic>
      <xdr:nvPicPr>
        <xdr:cNvPr id="17457" name="Picture 1">
          <a:extLst>
            <a:ext uri="{FF2B5EF4-FFF2-40B4-BE49-F238E27FC236}">
              <a16:creationId xmlns:a16="http://schemas.microsoft.com/office/drawing/2014/main" id="{00000000-0008-0000-0100-000031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57275"/>
          <a:ext cx="5400675" cy="7181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753533</xdr:colOff>
      <xdr:row>49</xdr:row>
      <xdr:rowOff>93133</xdr:rowOff>
    </xdr:to>
    <xdr:pic>
      <xdr:nvPicPr>
        <xdr:cNvPr id="3" name="Grafik 2">
          <a:extLst>
            <a:ext uri="{FF2B5EF4-FFF2-40B4-BE49-F238E27FC236}">
              <a16:creationId xmlns:a16="http://schemas.microsoft.com/office/drawing/2014/main" id="{51BCF0AC-5839-BACD-FCF0-D09C903E42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176433" cy="88053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35</xdr:row>
          <xdr:rowOff>8467</xdr:rowOff>
        </xdr:from>
        <xdr:to>
          <xdr:col>8</xdr:col>
          <xdr:colOff>0</xdr:colOff>
          <xdr:row>35</xdr:row>
          <xdr:rowOff>296333</xdr:rowOff>
        </xdr:to>
        <xdr:sp macro="" textlink="">
          <xdr:nvSpPr>
            <xdr:cNvPr id="2095" name="Drop Down 47" hidden="1">
              <a:extLst>
                <a:ext uri="{63B3BB69-23CF-44E3-9099-C40C66FF867C}">
                  <a14:compatExt spid="_x0000_s2095"/>
                </a:ext>
                <a:ext uri="{FF2B5EF4-FFF2-40B4-BE49-F238E27FC236}">
                  <a16:creationId xmlns:a16="http://schemas.microsoft.com/office/drawing/2014/main" id="{00000000-0008-0000-08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21167</xdr:rowOff>
        </xdr:from>
        <xdr:to>
          <xdr:col>8</xdr:col>
          <xdr:colOff>0</xdr:colOff>
          <xdr:row>37</xdr:row>
          <xdr:rowOff>296333</xdr:rowOff>
        </xdr:to>
        <xdr:sp macro="" textlink="">
          <xdr:nvSpPr>
            <xdr:cNvPr id="2096" name="Drop Down 48" hidden="1">
              <a:extLst>
                <a:ext uri="{63B3BB69-23CF-44E3-9099-C40C66FF867C}">
                  <a14:compatExt spid="_x0000_s2096"/>
                </a:ext>
                <a:ext uri="{FF2B5EF4-FFF2-40B4-BE49-F238E27FC236}">
                  <a16:creationId xmlns:a16="http://schemas.microsoft.com/office/drawing/2014/main" id="{00000000-0008-0000-08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39</xdr:row>
          <xdr:rowOff>8467</xdr:rowOff>
        </xdr:from>
        <xdr:to>
          <xdr:col>8</xdr:col>
          <xdr:colOff>0</xdr:colOff>
          <xdr:row>39</xdr:row>
          <xdr:rowOff>287867</xdr:rowOff>
        </xdr:to>
        <xdr:sp macro="" textlink="">
          <xdr:nvSpPr>
            <xdr:cNvPr id="2097" name="Drop Down 49" hidden="1">
              <a:extLst>
                <a:ext uri="{63B3BB69-23CF-44E3-9099-C40C66FF867C}">
                  <a14:compatExt spid="_x0000_s2097"/>
                </a:ext>
                <a:ext uri="{FF2B5EF4-FFF2-40B4-BE49-F238E27FC236}">
                  <a16:creationId xmlns:a16="http://schemas.microsoft.com/office/drawing/2014/main" id="{00000000-0008-0000-08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29633</xdr:rowOff>
        </xdr:from>
        <xdr:to>
          <xdr:col>8</xdr:col>
          <xdr:colOff>0</xdr:colOff>
          <xdr:row>41</xdr:row>
          <xdr:rowOff>296333</xdr:rowOff>
        </xdr:to>
        <xdr:sp macro="" textlink="">
          <xdr:nvSpPr>
            <xdr:cNvPr id="2116" name="Drop Down 68" hidden="1">
              <a:extLst>
                <a:ext uri="{63B3BB69-23CF-44E3-9099-C40C66FF867C}">
                  <a14:compatExt spid="_x0000_s2116"/>
                </a:ext>
                <a:ext uri="{FF2B5EF4-FFF2-40B4-BE49-F238E27FC236}">
                  <a16:creationId xmlns:a16="http://schemas.microsoft.com/office/drawing/2014/main" id="{00000000-0008-0000-08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29633</xdr:colOff>
          <xdr:row>13</xdr:row>
          <xdr:rowOff>105833</xdr:rowOff>
        </xdr:from>
        <xdr:to>
          <xdr:col>6</xdr:col>
          <xdr:colOff>867833</xdr:colOff>
          <xdr:row>13</xdr:row>
          <xdr:rowOff>381000</xdr:rowOff>
        </xdr:to>
        <xdr:sp macro="" textlink="">
          <xdr:nvSpPr>
            <xdr:cNvPr id="2123" name="Drop Down 75" hidden="1">
              <a:extLst>
                <a:ext uri="{63B3BB69-23CF-44E3-9099-C40C66FF867C}">
                  <a14:compatExt spid="_x0000_s2123"/>
                </a:ext>
                <a:ext uri="{FF2B5EF4-FFF2-40B4-BE49-F238E27FC236}">
                  <a16:creationId xmlns:a16="http://schemas.microsoft.com/office/drawing/2014/main" id="{00000000-0008-0000-08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47</xdr:row>
          <xdr:rowOff>21167</xdr:rowOff>
        </xdr:from>
        <xdr:to>
          <xdr:col>8</xdr:col>
          <xdr:colOff>0</xdr:colOff>
          <xdr:row>47</xdr:row>
          <xdr:rowOff>296333</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8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0</xdr:rowOff>
        </xdr:from>
        <xdr:to>
          <xdr:col>8</xdr:col>
          <xdr:colOff>0</xdr:colOff>
          <xdr:row>43</xdr:row>
          <xdr:rowOff>275167</xdr:rowOff>
        </xdr:to>
        <xdr:sp macro="" textlink="">
          <xdr:nvSpPr>
            <xdr:cNvPr id="2130" name="Drop Down 82" hidden="1">
              <a:extLst>
                <a:ext uri="{63B3BB69-23CF-44E3-9099-C40C66FF867C}">
                  <a14:compatExt spid="_x0000_s2130"/>
                </a:ext>
                <a:ext uri="{FF2B5EF4-FFF2-40B4-BE49-F238E27FC236}">
                  <a16:creationId xmlns:a16="http://schemas.microsoft.com/office/drawing/2014/main" id="{00000000-0008-0000-08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8467</xdr:rowOff>
        </xdr:from>
        <xdr:to>
          <xdr:col>8</xdr:col>
          <xdr:colOff>0</xdr:colOff>
          <xdr:row>45</xdr:row>
          <xdr:rowOff>287867</xdr:rowOff>
        </xdr:to>
        <xdr:sp macro="" textlink="">
          <xdr:nvSpPr>
            <xdr:cNvPr id="2131" name="Drop Down 83" hidden="1">
              <a:extLst>
                <a:ext uri="{63B3BB69-23CF-44E3-9099-C40C66FF867C}">
                  <a14:compatExt spid="_x0000_s2131"/>
                </a:ext>
                <a:ext uri="{FF2B5EF4-FFF2-40B4-BE49-F238E27FC236}">
                  <a16:creationId xmlns:a16="http://schemas.microsoft.com/office/drawing/2014/main" id="{00000000-0008-0000-08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25</xdr:row>
          <xdr:rowOff>21167</xdr:rowOff>
        </xdr:from>
        <xdr:to>
          <xdr:col>5</xdr:col>
          <xdr:colOff>21167</xdr:colOff>
          <xdr:row>25</xdr:row>
          <xdr:rowOff>296333</xdr:rowOff>
        </xdr:to>
        <xdr:sp macro="" textlink="">
          <xdr:nvSpPr>
            <xdr:cNvPr id="2132" name="Drop Down 84" hidden="1">
              <a:extLst>
                <a:ext uri="{63B3BB69-23CF-44E3-9099-C40C66FF867C}">
                  <a14:compatExt spid="_x0000_s2132"/>
                </a:ext>
                <a:ext uri="{FF2B5EF4-FFF2-40B4-BE49-F238E27FC236}">
                  <a16:creationId xmlns:a16="http://schemas.microsoft.com/office/drawing/2014/main" id="{00000000-0008-0000-08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26</xdr:row>
          <xdr:rowOff>21167</xdr:rowOff>
        </xdr:from>
        <xdr:to>
          <xdr:col>5</xdr:col>
          <xdr:colOff>21167</xdr:colOff>
          <xdr:row>26</xdr:row>
          <xdr:rowOff>296333</xdr:rowOff>
        </xdr:to>
        <xdr:sp macro="" textlink="">
          <xdr:nvSpPr>
            <xdr:cNvPr id="2133" name="Drop Down 85" hidden="1">
              <a:extLst>
                <a:ext uri="{63B3BB69-23CF-44E3-9099-C40C66FF867C}">
                  <a14:compatExt spid="_x0000_s2133"/>
                </a:ext>
                <a:ext uri="{FF2B5EF4-FFF2-40B4-BE49-F238E27FC236}">
                  <a16:creationId xmlns:a16="http://schemas.microsoft.com/office/drawing/2014/main" id="{00000000-0008-0000-08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27</xdr:row>
          <xdr:rowOff>21167</xdr:rowOff>
        </xdr:from>
        <xdr:to>
          <xdr:col>5</xdr:col>
          <xdr:colOff>21167</xdr:colOff>
          <xdr:row>27</xdr:row>
          <xdr:rowOff>296333</xdr:rowOff>
        </xdr:to>
        <xdr:sp macro="" textlink="">
          <xdr:nvSpPr>
            <xdr:cNvPr id="2134" name="Drop Down 86" hidden="1">
              <a:extLst>
                <a:ext uri="{63B3BB69-23CF-44E3-9099-C40C66FF867C}">
                  <a14:compatExt spid="_x0000_s2134"/>
                </a:ext>
                <a:ext uri="{FF2B5EF4-FFF2-40B4-BE49-F238E27FC236}">
                  <a16:creationId xmlns:a16="http://schemas.microsoft.com/office/drawing/2014/main" id="{00000000-0008-0000-08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21167</xdr:colOff>
          <xdr:row>28</xdr:row>
          <xdr:rowOff>8467</xdr:rowOff>
        </xdr:from>
        <xdr:to>
          <xdr:col>5</xdr:col>
          <xdr:colOff>21167</xdr:colOff>
          <xdr:row>28</xdr:row>
          <xdr:rowOff>296333</xdr:rowOff>
        </xdr:to>
        <xdr:sp macro="" textlink="">
          <xdr:nvSpPr>
            <xdr:cNvPr id="2135" name="Drop Down 87" hidden="1">
              <a:extLst>
                <a:ext uri="{63B3BB69-23CF-44E3-9099-C40C66FF867C}">
                  <a14:compatExt spid="_x0000_s2135"/>
                </a:ext>
                <a:ext uri="{FF2B5EF4-FFF2-40B4-BE49-F238E27FC236}">
                  <a16:creationId xmlns:a16="http://schemas.microsoft.com/office/drawing/2014/main" id="{00000000-0008-0000-08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21167</xdr:rowOff>
        </xdr:from>
        <xdr:to>
          <xdr:col>1</xdr:col>
          <xdr:colOff>0</xdr:colOff>
          <xdr:row>29</xdr:row>
          <xdr:rowOff>296333</xdr:rowOff>
        </xdr:to>
        <xdr:sp macro="" textlink="">
          <xdr:nvSpPr>
            <xdr:cNvPr id="2136" name="Drop Down 88" hidden="1">
              <a:extLst>
                <a:ext uri="{63B3BB69-23CF-44E3-9099-C40C66FF867C}">
                  <a14:compatExt spid="_x0000_s2136"/>
                </a:ext>
                <a:ext uri="{FF2B5EF4-FFF2-40B4-BE49-F238E27FC236}">
                  <a16:creationId xmlns:a16="http://schemas.microsoft.com/office/drawing/2014/main" id="{00000000-0008-0000-08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30</xdr:row>
          <xdr:rowOff>8467</xdr:rowOff>
        </xdr:from>
        <xdr:to>
          <xdr:col>1</xdr:col>
          <xdr:colOff>0</xdr:colOff>
          <xdr:row>30</xdr:row>
          <xdr:rowOff>296333</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8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8467</xdr:colOff>
          <xdr:row>31</xdr:row>
          <xdr:rowOff>8467</xdr:rowOff>
        </xdr:from>
        <xdr:to>
          <xdr:col>1</xdr:col>
          <xdr:colOff>8467</xdr:colOff>
          <xdr:row>31</xdr:row>
          <xdr:rowOff>296333</xdr:rowOff>
        </xdr:to>
        <xdr:sp macro="" textlink="">
          <xdr:nvSpPr>
            <xdr:cNvPr id="2138" name="Drop Down 90" hidden="1">
              <a:extLst>
                <a:ext uri="{63B3BB69-23CF-44E3-9099-C40C66FF867C}">
                  <a14:compatExt spid="_x0000_s2138"/>
                </a:ext>
                <a:ext uri="{FF2B5EF4-FFF2-40B4-BE49-F238E27FC236}">
                  <a16:creationId xmlns:a16="http://schemas.microsoft.com/office/drawing/2014/main" id="{00000000-0008-0000-08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21167</xdr:rowOff>
        </xdr:from>
        <xdr:to>
          <xdr:col>1</xdr:col>
          <xdr:colOff>0</xdr:colOff>
          <xdr:row>32</xdr:row>
          <xdr:rowOff>296333</xdr:rowOff>
        </xdr:to>
        <xdr:sp macro="" textlink="">
          <xdr:nvSpPr>
            <xdr:cNvPr id="2139" name="Drop Down 91" hidden="1">
              <a:extLst>
                <a:ext uri="{63B3BB69-23CF-44E3-9099-C40C66FF867C}">
                  <a14:compatExt spid="_x0000_s2139"/>
                </a:ext>
                <a:ext uri="{FF2B5EF4-FFF2-40B4-BE49-F238E27FC236}">
                  <a16:creationId xmlns:a16="http://schemas.microsoft.com/office/drawing/2014/main" id="{00000000-0008-0000-08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49</xdr:row>
          <xdr:rowOff>21167</xdr:rowOff>
        </xdr:from>
        <xdr:to>
          <xdr:col>8</xdr:col>
          <xdr:colOff>0</xdr:colOff>
          <xdr:row>49</xdr:row>
          <xdr:rowOff>296333</xdr:rowOff>
        </xdr:to>
        <xdr:sp macro="" textlink="">
          <xdr:nvSpPr>
            <xdr:cNvPr id="2140" name="Drop Down 92" hidden="1">
              <a:extLst>
                <a:ext uri="{63B3BB69-23CF-44E3-9099-C40C66FF867C}">
                  <a14:compatExt spid="_x0000_s2140"/>
                </a:ext>
                <a:ext uri="{FF2B5EF4-FFF2-40B4-BE49-F238E27FC236}">
                  <a16:creationId xmlns:a16="http://schemas.microsoft.com/office/drawing/2014/main" id="{00000000-0008-0000-08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51</xdr:row>
          <xdr:rowOff>21167</xdr:rowOff>
        </xdr:from>
        <xdr:to>
          <xdr:col>8</xdr:col>
          <xdr:colOff>0</xdr:colOff>
          <xdr:row>51</xdr:row>
          <xdr:rowOff>296333</xdr:rowOff>
        </xdr:to>
        <xdr:sp macro="" textlink="">
          <xdr:nvSpPr>
            <xdr:cNvPr id="2142" name="Drop Down 94" hidden="1">
              <a:extLst>
                <a:ext uri="{63B3BB69-23CF-44E3-9099-C40C66FF867C}">
                  <a14:compatExt spid="_x0000_s2142"/>
                </a:ext>
                <a:ext uri="{FF2B5EF4-FFF2-40B4-BE49-F238E27FC236}">
                  <a16:creationId xmlns:a16="http://schemas.microsoft.com/office/drawing/2014/main" id="{00000000-0008-0000-0800-00005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aten\TABELLEN\LVU\Ergebnistabellen\2007\ungesch&#252;tzt\ungesch&#252;tzt\07-01a-ungesch&#252;tz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aten\TABELLEN\LVU\Ergebnistabellen\2007\ungesch&#252;tzt\07-01a-ungesch&#252;tz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Daten\TABELLEN\LVU\Ergebnistabellen\2023\ungeschuetzt\2023-43-ungesch&#252;tzt.xlsx" TargetMode="External"/><Relationship Id="rId1" Type="http://schemas.openxmlformats.org/officeDocument/2006/relationships/externalLinkPath" Target="/Daten/TABELLEN/LVU/Ergebnistabellen/2023/ungeschuetzt/2023-43-ungesch&#252;tzt.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aten/TABELLEN/LVU/Ergebnistabellen/2007/ungesch&#252;tzt/07-01a-ungesch&#252;tzt.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Daten\TABELLEN\LVU\Ergebnistabellen\2024\ungesch&#252;tzt\2024-29-ungesch&#252;tzt.xlsx" TargetMode="External"/><Relationship Id="rId1" Type="http://schemas.openxmlformats.org/officeDocument/2006/relationships/externalLinkPath" Target="/Daten/TABELLEN/LVU/Ergebnistabellen/2024/ungesch&#252;tzt/2024-29-ungesch&#252;tzt.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aten/TABELLEN/LVU/Ergebnistabellen/2013/ungeschuetzt/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sheetData sheetId="1"/>
      <sheetData sheetId="2"/>
      <sheetData sheetId="3"/>
      <sheetData sheetId="4"/>
      <sheetData sheetId="5"/>
      <sheetData sheetId="6"/>
      <sheetData sheetId="7"/>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Extraktion der Trockenmasse nach Grossfeld</v>
          </cell>
        </row>
        <row r="18">
          <cell r="B18" t="str">
            <v>Butyrometer Methode</v>
          </cell>
        </row>
      </sheetData>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Auswertung"/>
      <sheetName val="Datenübernahme"/>
      <sheetName val="Signifikanz"/>
      <sheetName val="Ausfüllhinweise"/>
      <sheetName val="Kontakt"/>
      <sheetName val="Teilnehmerdaten"/>
      <sheetName val="Ergebnisse"/>
      <sheetName val="Mitteilungen"/>
      <sheetName val="Gesamtasche"/>
      <sheetName val="Säureunlösliche Asche"/>
      <sheetName val="Wasser"/>
      <sheetName val="aw"/>
      <sheetName val="Etherisches_OeL"/>
      <sheetName val="Cumarin"/>
      <sheetName val="Zimtaldehyd"/>
      <sheetName val="Thymol"/>
      <sheetName val="Carvacrol"/>
      <sheetName val="pCymol"/>
      <sheetName val="Gingerol"/>
      <sheetName val="Linalool"/>
      <sheetName val="Carvon"/>
      <sheetName val="Limon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row r="18">
          <cell r="B18" t="str">
            <v>Butyrometer Methode</v>
          </cell>
        </row>
      </sheetData>
      <sheetData sheetId="10"/>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gnificance"/>
      <sheetName val="Reporting"/>
      <sheetName val="Short Instruction"/>
      <sheetName val="Auswertung"/>
      <sheetName val="Datenübernahme"/>
      <sheetName val="Signifikanz"/>
      <sheetName val="Ausfüllhinweise"/>
      <sheetName val="Kurzanleitung"/>
      <sheetName val="Kontakt"/>
      <sheetName val="Teilnehmerdaten"/>
      <sheetName val="Ergebnisse"/>
      <sheetName val="Mitteilungen"/>
      <sheetName val="Milchsre"/>
      <sheetName val="Parameter1"/>
      <sheetName val="Parameter2"/>
      <sheetName val="Parameter3"/>
      <sheetName val="Parameter4"/>
      <sheetName val="Parameter5"/>
      <sheetName val="Parameter6"/>
      <sheetName val="Parameter7"/>
      <sheetName val="Parameter8"/>
      <sheetName val="Bittereinheiten"/>
      <sheetName val="Diacety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3.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8.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omments" Target="../comments3.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lvus.de/html/pdf/aprotec.php?file=anleitung.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3"/>
  <sheetViews>
    <sheetView workbookViewId="0">
      <selection sqref="A1:C1"/>
    </sheetView>
  </sheetViews>
  <sheetFormatPr baseColWidth="10" defaultColWidth="11.41015625" defaultRowHeight="14" x14ac:dyDescent="0.45"/>
  <cols>
    <col min="1" max="2" width="27.64453125" customWidth="1"/>
    <col min="3" max="3" width="30.41015625" customWidth="1"/>
  </cols>
  <sheetData>
    <row r="1" spans="1:3" ht="30.75" customHeight="1" x14ac:dyDescent="0.45">
      <c r="A1" s="118" t="s">
        <v>74</v>
      </c>
      <c r="B1" s="119"/>
      <c r="C1" s="119"/>
    </row>
    <row r="2" spans="1:3" ht="51.95" customHeight="1" x14ac:dyDescent="0.45">
      <c r="A2" s="120" t="s">
        <v>75</v>
      </c>
      <c r="B2" s="121"/>
      <c r="C2" s="121"/>
    </row>
    <row r="3" spans="1:3" ht="74.25" customHeight="1" x14ac:dyDescent="0.45">
      <c r="A3" s="120" t="s">
        <v>97</v>
      </c>
      <c r="B3" s="120"/>
      <c r="C3" s="120"/>
    </row>
    <row r="4" spans="1:3" ht="80.45" customHeight="1" x14ac:dyDescent="0.6">
      <c r="A4" s="120" t="s">
        <v>99</v>
      </c>
      <c r="B4" s="121"/>
      <c r="C4" s="121"/>
    </row>
    <row r="5" spans="1:3" ht="30.35" customHeight="1" x14ac:dyDescent="0.5">
      <c r="A5" s="122"/>
      <c r="B5" s="122"/>
      <c r="C5" s="122"/>
    </row>
    <row r="6" spans="1:3" ht="30.35" customHeight="1" x14ac:dyDescent="0.45">
      <c r="A6" s="34" t="s">
        <v>76</v>
      </c>
    </row>
    <row r="7" spans="1:3" ht="54" customHeight="1" x14ac:dyDescent="0.45">
      <c r="A7" s="116" t="s">
        <v>77</v>
      </c>
      <c r="B7" s="117"/>
      <c r="C7" s="117"/>
    </row>
    <row r="9" spans="1:3" x14ac:dyDescent="0.45">
      <c r="A9" s="35" t="s">
        <v>78</v>
      </c>
      <c r="B9" s="35" t="s">
        <v>79</v>
      </c>
    </row>
    <row r="10" spans="1:3" ht="15.35" x14ac:dyDescent="0.45">
      <c r="A10" s="32">
        <v>1379</v>
      </c>
      <c r="B10" s="32">
        <v>1380</v>
      </c>
    </row>
    <row r="11" spans="1:3" ht="15.35" x14ac:dyDescent="0.45">
      <c r="A11" s="32">
        <v>179.34</v>
      </c>
      <c r="B11" s="32">
        <v>179</v>
      </c>
    </row>
    <row r="12" spans="1:3" ht="15.35" x14ac:dyDescent="0.45">
      <c r="A12" s="32">
        <v>80.12</v>
      </c>
      <c r="B12" s="32">
        <v>80.099999999999994</v>
      </c>
    </row>
    <row r="13" spans="1:3" ht="15.35" x14ac:dyDescent="0.45">
      <c r="A13" s="32">
        <v>7.8</v>
      </c>
      <c r="B13" s="33">
        <v>7.8</v>
      </c>
    </row>
  </sheetData>
  <sheetProtection password="CAA1" sheet="1" objects="1" scenarios="1"/>
  <mergeCells count="6">
    <mergeCell ref="A7:C7"/>
    <mergeCell ref="A1:C1"/>
    <mergeCell ref="A3:C3"/>
    <mergeCell ref="A2:C2"/>
    <mergeCell ref="A4:C4"/>
    <mergeCell ref="A5:C5"/>
  </mergeCells>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dimension ref="A1:J53"/>
  <sheetViews>
    <sheetView workbookViewId="0"/>
  </sheetViews>
  <sheetFormatPr baseColWidth="10" defaultColWidth="11.41015625" defaultRowHeight="14" x14ac:dyDescent="0.45"/>
  <cols>
    <col min="1" max="1" width="29.64453125" style="9" customWidth="1"/>
    <col min="2" max="2" width="15.64453125" style="9" customWidth="1"/>
    <col min="3" max="7" width="13.64453125" style="9" customWidth="1"/>
    <col min="8" max="8" width="9.64453125" style="9" customWidth="1"/>
    <col min="9" max="9" width="8.64453125" style="19" customWidth="1"/>
    <col min="10" max="10" width="11.64453125" style="9" customWidth="1"/>
    <col min="11" max="16384" width="11.41015625" style="9"/>
  </cols>
  <sheetData>
    <row r="1" spans="1:9" ht="21.95" customHeight="1" x14ac:dyDescent="0.65">
      <c r="A1" s="5" t="s">
        <v>0</v>
      </c>
      <c r="B1" s="6"/>
      <c r="E1" s="7" t="s">
        <v>3</v>
      </c>
      <c r="F1" s="8"/>
      <c r="G1" s="71" t="s">
        <v>252</v>
      </c>
    </row>
    <row r="2" spans="1:9" ht="21.95" customHeight="1" x14ac:dyDescent="0.65">
      <c r="A2" s="5" t="s">
        <v>131</v>
      </c>
      <c r="B2" s="6"/>
      <c r="E2" s="7" t="s">
        <v>4</v>
      </c>
      <c r="F2" s="8"/>
      <c r="G2" s="71" t="s">
        <v>252</v>
      </c>
    </row>
    <row r="3" spans="1:9" ht="21.95" customHeight="1" x14ac:dyDescent="0.65">
      <c r="A3" s="5"/>
      <c r="B3" s="6"/>
      <c r="E3" s="30" t="s">
        <v>90</v>
      </c>
      <c r="G3" s="41">
        <v>1</v>
      </c>
      <c r="H3" s="95" t="s">
        <v>251</v>
      </c>
    </row>
    <row r="4" spans="1:9" ht="21.95" customHeight="1" x14ac:dyDescent="0.55000000000000004">
      <c r="A4" s="7" t="s">
        <v>11</v>
      </c>
      <c r="B4" s="145" t="s">
        <v>5</v>
      </c>
      <c r="C4" s="145"/>
      <c r="E4" s="42" t="str">
        <f>IF(OR(ISBLANK(G1),G1="?"),"",IF(ISNUMBER(VALUE(G1)),"","Bitte nur Ziffern eingeben (numbers only)"))</f>
        <v/>
      </c>
      <c r="H4" s="10"/>
    </row>
    <row r="5" spans="1:9" ht="21.95" customHeight="1" x14ac:dyDescent="0.55000000000000004">
      <c r="A5" s="10" t="s">
        <v>30</v>
      </c>
      <c r="B5" s="14">
        <v>45452</v>
      </c>
      <c r="E5" s="42" t="str">
        <f>IF(OR(ISBLANK(G2),G2="?"),"",IF(ISNUMBER(VALUE(G2)),"","Bitte nur Ziffern eingeben (numbers only)"))</f>
        <v/>
      </c>
      <c r="F5" s="14"/>
      <c r="H5" s="10"/>
    </row>
    <row r="6" spans="1:9" ht="39.950000000000003" customHeight="1" x14ac:dyDescent="0.45">
      <c r="A6" s="146" t="s">
        <v>92</v>
      </c>
      <c r="B6" s="146"/>
      <c r="C6" s="146"/>
      <c r="D6" s="146"/>
      <c r="E6" s="146"/>
      <c r="F6" s="146"/>
      <c r="G6" s="146"/>
      <c r="H6" s="146"/>
    </row>
    <row r="7" spans="1:9" ht="39.950000000000003" customHeight="1" x14ac:dyDescent="0.45">
      <c r="A7" s="146" t="s">
        <v>317</v>
      </c>
      <c r="B7" s="146"/>
      <c r="C7" s="146"/>
      <c r="D7" s="146"/>
      <c r="E7" s="146"/>
      <c r="F7" s="146"/>
      <c r="G7" s="146"/>
      <c r="H7" s="146"/>
    </row>
    <row r="8" spans="1:9" ht="53.45" customHeight="1" x14ac:dyDescent="0.45">
      <c r="A8" s="146" t="s">
        <v>101</v>
      </c>
      <c r="B8" s="146"/>
      <c r="C8" s="146"/>
      <c r="D8" s="146"/>
      <c r="E8" s="146"/>
      <c r="F8" s="146"/>
      <c r="G8" s="146"/>
      <c r="H8" s="146"/>
    </row>
    <row r="9" spans="1:9" ht="39.950000000000003" customHeight="1" x14ac:dyDescent="0.45">
      <c r="A9" s="146" t="s">
        <v>102</v>
      </c>
      <c r="B9" s="146"/>
      <c r="C9" s="146"/>
      <c r="D9" s="146"/>
      <c r="E9" s="146"/>
      <c r="F9" s="146"/>
      <c r="G9" s="146"/>
      <c r="H9" s="146"/>
    </row>
    <row r="10" spans="1:9" ht="40.1" customHeight="1" x14ac:dyDescent="0.45">
      <c r="A10" s="146" t="s">
        <v>93</v>
      </c>
      <c r="B10" s="146"/>
      <c r="C10" s="146"/>
      <c r="D10" s="146"/>
      <c r="E10" s="146"/>
      <c r="F10" s="146"/>
      <c r="G10" s="146"/>
      <c r="H10" s="146"/>
    </row>
    <row r="11" spans="1:9" ht="40.1" customHeight="1" x14ac:dyDescent="0.45">
      <c r="A11" s="146" t="s">
        <v>294</v>
      </c>
      <c r="B11" s="146"/>
      <c r="C11" s="146"/>
      <c r="D11" s="146"/>
      <c r="E11" s="146"/>
      <c r="F11" s="146"/>
      <c r="G11" s="146"/>
      <c r="H11" s="146"/>
    </row>
    <row r="12" spans="1:9" ht="13.95" customHeight="1" x14ac:dyDescent="0.45">
      <c r="A12" s="150"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2" s="150"/>
      <c r="C12" s="150"/>
      <c r="D12" s="150"/>
      <c r="E12" s="150"/>
      <c r="F12" s="150"/>
      <c r="G12" s="150"/>
      <c r="H12" s="150"/>
    </row>
    <row r="13" spans="1:9" ht="30.2" customHeight="1" x14ac:dyDescent="0.45">
      <c r="A13" s="150" t="str">
        <f>IF(OR(OR(G1="?",ISBLANK(G1)),OR(G2="?",ISBLANK(G2))),"Nur wenn diese beiden Felder korrekt ausgefüllt sind, kann der Absender dieser Tabelle identifiziert werden.","")</f>
        <v>Nur wenn diese beiden Felder korrekt ausgefüllt sind, kann der Absender dieser Tabelle identifiziert werden.</v>
      </c>
      <c r="B13" s="150"/>
      <c r="C13" s="150"/>
      <c r="D13" s="150"/>
      <c r="E13" s="150"/>
      <c r="F13" s="150"/>
      <c r="G13" s="150"/>
      <c r="H13" s="150"/>
    </row>
    <row r="14" spans="1:9" s="16" customFormat="1" ht="39.950000000000003" customHeight="1" x14ac:dyDescent="0.55000000000000004">
      <c r="A14" s="147" t="s">
        <v>100</v>
      </c>
      <c r="B14" s="147"/>
      <c r="C14" s="147"/>
      <c r="D14" s="147"/>
      <c r="E14" s="147"/>
      <c r="F14" s="147"/>
      <c r="G14" s="45"/>
      <c r="H14" s="7"/>
      <c r="I14" s="19"/>
    </row>
    <row r="15" spans="1:9" s="16" customFormat="1" ht="39.950000000000003" hidden="1" customHeight="1" x14ac:dyDescent="0.55000000000000004">
      <c r="A15" s="67"/>
      <c r="B15" s="67"/>
      <c r="C15" s="67"/>
      <c r="D15" s="67"/>
      <c r="E15" s="67"/>
      <c r="F15" s="67"/>
      <c r="G15" s="45"/>
      <c r="H15" s="7"/>
      <c r="I15" s="19"/>
    </row>
    <row r="16" spans="1:9" s="16" customFormat="1" ht="9.9499999999999993" customHeight="1" x14ac:dyDescent="0.45">
      <c r="A16" s="15"/>
      <c r="I16" s="28"/>
    </row>
    <row r="17" spans="1:10" s="16" customFormat="1" ht="25.1" customHeight="1" x14ac:dyDescent="0.5">
      <c r="A17" s="148" t="s">
        <v>148</v>
      </c>
      <c r="B17" s="148"/>
      <c r="C17" s="148"/>
      <c r="D17" s="148"/>
      <c r="E17" s="148"/>
      <c r="F17" s="148"/>
      <c r="G17" s="148"/>
      <c r="I17" s="28"/>
    </row>
    <row r="18" spans="1:10" ht="39.950000000000003" customHeight="1" x14ac:dyDescent="0.5">
      <c r="A18" s="29" t="s">
        <v>1</v>
      </c>
      <c r="B18" s="29" t="s">
        <v>2</v>
      </c>
      <c r="C18" s="43" t="s">
        <v>91</v>
      </c>
      <c r="D18" s="44" t="s">
        <v>7</v>
      </c>
      <c r="E18" s="44" t="s">
        <v>8</v>
      </c>
      <c r="F18" s="44" t="s">
        <v>9</v>
      </c>
      <c r="G18" s="59"/>
      <c r="H18" s="65"/>
      <c r="I18" s="11"/>
    </row>
    <row r="19" spans="1:10" ht="25.95" customHeight="1" x14ac:dyDescent="0.5">
      <c r="A19" s="88" t="str">
        <f>Dichte!A1</f>
        <v>Relative Dichte 20 °C/20 °C</v>
      </c>
      <c r="B19" s="88" t="s">
        <v>110</v>
      </c>
      <c r="C19" s="57">
        <v>6</v>
      </c>
      <c r="D19" s="89"/>
      <c r="E19" s="89"/>
      <c r="F19" s="57">
        <f>Dichte!$B$1</f>
        <v>18</v>
      </c>
      <c r="G19" s="29"/>
      <c r="H19" s="58">
        <f>Dichte!$C$1</f>
        <v>17</v>
      </c>
      <c r="I19" s="12"/>
    </row>
    <row r="20" spans="1:10" ht="25.95" customHeight="1" x14ac:dyDescent="0.5">
      <c r="A20" s="88" t="str">
        <f>Alkohol!A1</f>
        <v>Alkohol</v>
      </c>
      <c r="B20" s="88" t="s">
        <v>44</v>
      </c>
      <c r="C20" s="57">
        <v>4</v>
      </c>
      <c r="D20" s="89"/>
      <c r="E20" s="89"/>
      <c r="F20" s="57">
        <f>Alkohol!$B$1</f>
        <v>24</v>
      </c>
      <c r="G20" s="29"/>
      <c r="H20" s="58">
        <f>Alkohol!$C$1</f>
        <v>23</v>
      </c>
      <c r="I20" s="12"/>
      <c r="J20" s="12"/>
    </row>
    <row r="21" spans="1:10" ht="25.95" customHeight="1" x14ac:dyDescent="0.5">
      <c r="A21" s="15" t="s">
        <v>108</v>
      </c>
      <c r="B21" s="15" t="s">
        <v>304</v>
      </c>
      <c r="C21" s="57">
        <v>4</v>
      </c>
      <c r="D21" s="90"/>
      <c r="E21" s="90"/>
      <c r="F21" s="57">
        <f>Extrakt!$B$1</f>
        <v>16</v>
      </c>
      <c r="G21" s="29"/>
      <c r="H21" s="58">
        <f>Extrakt!$C$1</f>
        <v>15</v>
      </c>
      <c r="J21" s="12"/>
    </row>
    <row r="22" spans="1:10" ht="25.95" customHeight="1" x14ac:dyDescent="0.5">
      <c r="A22" s="91" t="s">
        <v>145</v>
      </c>
      <c r="B22" s="15" t="s">
        <v>304</v>
      </c>
      <c r="C22" s="57">
        <v>4</v>
      </c>
      <c r="D22" s="90"/>
      <c r="E22" s="90"/>
      <c r="F22" s="57">
        <f>'Sac-Glu-Fru'!$D$1</f>
        <v>33</v>
      </c>
      <c r="G22" s="29"/>
      <c r="H22" s="58">
        <f>'Sac-Glu-Fru'!$C$1</f>
        <v>32</v>
      </c>
      <c r="I22" s="57"/>
      <c r="J22" s="12"/>
    </row>
    <row r="23" spans="1:10" ht="25.95" customHeight="1" x14ac:dyDescent="0.5">
      <c r="A23" s="91" t="s">
        <v>146</v>
      </c>
      <c r="B23" s="15" t="s">
        <v>304</v>
      </c>
      <c r="C23" s="57">
        <v>4</v>
      </c>
      <c r="D23" s="89"/>
      <c r="E23" s="89"/>
      <c r="F23" s="57">
        <f>'Sac-Glu-Fru'!$E$1</f>
        <v>33</v>
      </c>
      <c r="G23" s="29"/>
      <c r="H23" s="58">
        <f>'Sac-Glu-Fru'!$C$1</f>
        <v>32</v>
      </c>
      <c r="I23" s="12"/>
      <c r="J23" s="12"/>
    </row>
    <row r="24" spans="1:10" ht="25.95" customHeight="1" x14ac:dyDescent="0.5">
      <c r="A24" s="91" t="s">
        <v>109</v>
      </c>
      <c r="B24" s="15" t="s">
        <v>304</v>
      </c>
      <c r="C24" s="57">
        <v>4</v>
      </c>
      <c r="D24" s="89"/>
      <c r="E24" s="89"/>
      <c r="F24" s="57">
        <f>'Sac-Glu-Fru'!$F$1</f>
        <v>33</v>
      </c>
      <c r="G24" s="29"/>
      <c r="H24" s="58">
        <f>'Sac-Glu-Fru'!$C$1</f>
        <v>32</v>
      </c>
      <c r="I24" s="12"/>
      <c r="J24" s="12"/>
    </row>
    <row r="25" spans="1:10" ht="25.95" customHeight="1" x14ac:dyDescent="0.5">
      <c r="A25" s="88" t="s">
        <v>303</v>
      </c>
      <c r="B25" s="15" t="s">
        <v>305</v>
      </c>
      <c r="C25" s="57">
        <v>3</v>
      </c>
      <c r="D25" s="89"/>
      <c r="E25" s="89"/>
      <c r="F25" s="57">
        <f>Cumarin!B1</f>
        <v>9</v>
      </c>
      <c r="G25" s="29"/>
      <c r="H25" s="58">
        <f>Cumarin!C1</f>
        <v>8</v>
      </c>
      <c r="I25" s="12"/>
      <c r="J25" s="12"/>
    </row>
    <row r="26" spans="1:10" ht="25.95" customHeight="1" x14ac:dyDescent="0.5">
      <c r="A26" s="88" t="s">
        <v>217</v>
      </c>
      <c r="B26" s="88" t="s">
        <v>110</v>
      </c>
      <c r="C26" s="87" t="s">
        <v>218</v>
      </c>
      <c r="D26" s="153" t="s">
        <v>237</v>
      </c>
      <c r="E26" s="153"/>
      <c r="F26" s="57">
        <f>Farbstoffe_qual!$B$1</f>
        <v>30</v>
      </c>
      <c r="G26" s="87"/>
      <c r="H26" s="58">
        <f>Farbstoffe_qual!C1</f>
        <v>29</v>
      </c>
      <c r="I26" s="87"/>
      <c r="J26" s="12"/>
    </row>
    <row r="27" spans="1:10" ht="25.95" customHeight="1" x14ac:dyDescent="0.5">
      <c r="A27" s="88" t="s">
        <v>217</v>
      </c>
      <c r="B27" s="88" t="s">
        <v>110</v>
      </c>
      <c r="C27" s="87" t="s">
        <v>218</v>
      </c>
      <c r="D27" s="153" t="s">
        <v>238</v>
      </c>
      <c r="E27" s="153"/>
      <c r="F27" s="57">
        <f>Farbstoffe_qual!$B$1</f>
        <v>30</v>
      </c>
      <c r="G27" s="87"/>
      <c r="H27" s="58">
        <f>Farbstoffe_qual!C1</f>
        <v>29</v>
      </c>
      <c r="I27" s="87"/>
      <c r="J27" s="12"/>
    </row>
    <row r="28" spans="1:10" ht="25.95" customHeight="1" x14ac:dyDescent="0.5">
      <c r="A28" s="88" t="s">
        <v>217</v>
      </c>
      <c r="B28" s="88" t="s">
        <v>110</v>
      </c>
      <c r="C28" s="87" t="s">
        <v>218</v>
      </c>
      <c r="D28" s="153" t="s">
        <v>239</v>
      </c>
      <c r="E28" s="153"/>
      <c r="F28" s="57">
        <f>Farbstoffe_qual!$B$1</f>
        <v>30</v>
      </c>
      <c r="G28" s="87"/>
      <c r="H28" s="58">
        <f>Farbstoffe_qual!C1</f>
        <v>29</v>
      </c>
      <c r="I28" s="87"/>
      <c r="J28" s="12"/>
    </row>
    <row r="29" spans="1:10" ht="25.95" customHeight="1" x14ac:dyDescent="0.5">
      <c r="A29" s="88" t="s">
        <v>217</v>
      </c>
      <c r="B29" s="88" t="s">
        <v>110</v>
      </c>
      <c r="C29" s="87" t="s">
        <v>218</v>
      </c>
      <c r="D29" s="153" t="s">
        <v>240</v>
      </c>
      <c r="E29" s="153"/>
      <c r="F29" s="57">
        <f>Farbstoffe_qual!$B$1</f>
        <v>30</v>
      </c>
      <c r="G29" s="87"/>
      <c r="H29" s="58">
        <f>Farbstoffe_qual!C1</f>
        <v>29</v>
      </c>
      <c r="I29" s="87"/>
      <c r="J29" s="12"/>
    </row>
    <row r="30" spans="1:10" ht="25.95" customHeight="1" x14ac:dyDescent="0.5">
      <c r="A30" s="96">
        <f>Farbstoffe!B31</f>
        <v>15</v>
      </c>
      <c r="B30" s="15" t="s">
        <v>305</v>
      </c>
      <c r="C30" s="57">
        <v>3</v>
      </c>
      <c r="D30" s="89"/>
      <c r="E30" s="89"/>
      <c r="F30" s="57">
        <f>Farbstoffe_quan!B1</f>
        <v>21</v>
      </c>
      <c r="G30" s="87"/>
      <c r="H30" s="58">
        <f>Farbstoffe_quan!C1</f>
        <v>20</v>
      </c>
      <c r="I30" s="87"/>
      <c r="J30" s="12"/>
    </row>
    <row r="31" spans="1:10" ht="25.95" customHeight="1" x14ac:dyDescent="0.5">
      <c r="A31" s="96">
        <f>Farbstoffe!C31</f>
        <v>11</v>
      </c>
      <c r="B31" s="15" t="s">
        <v>305</v>
      </c>
      <c r="C31" s="57">
        <v>3</v>
      </c>
      <c r="D31" s="89"/>
      <c r="E31" s="89"/>
      <c r="F31" s="57">
        <f>Farbstoffe_quan!B1</f>
        <v>21</v>
      </c>
      <c r="G31" s="87"/>
      <c r="H31" s="58">
        <f>Farbstoffe_quan!C1</f>
        <v>20</v>
      </c>
      <c r="I31" s="87"/>
      <c r="J31" s="12"/>
    </row>
    <row r="32" spans="1:10" ht="25.95" customHeight="1" x14ac:dyDescent="0.5">
      <c r="A32" s="96">
        <f>Farbstoffe!D31</f>
        <v>10</v>
      </c>
      <c r="B32" s="15" t="s">
        <v>305</v>
      </c>
      <c r="C32" s="57">
        <v>3</v>
      </c>
      <c r="D32" s="89"/>
      <c r="E32" s="89"/>
      <c r="F32" s="57">
        <f>Farbstoffe_quan!B1</f>
        <v>21</v>
      </c>
      <c r="G32" s="87"/>
      <c r="H32" s="58">
        <f>Farbstoffe_quan!C1</f>
        <v>20</v>
      </c>
      <c r="I32" s="87"/>
      <c r="J32" s="12"/>
    </row>
    <row r="33" spans="1:10" ht="25.95" customHeight="1" x14ac:dyDescent="0.5">
      <c r="A33" s="96">
        <f>Farbstoffe!E31</f>
        <v>3</v>
      </c>
      <c r="B33" s="15" t="s">
        <v>305</v>
      </c>
      <c r="C33" s="57">
        <v>3</v>
      </c>
      <c r="D33" s="89"/>
      <c r="E33" s="89"/>
      <c r="F33" s="57">
        <f>Farbstoffe_quan!B1</f>
        <v>21</v>
      </c>
      <c r="G33" s="87"/>
      <c r="H33" s="58">
        <f>Farbstoffe_quan!C1</f>
        <v>20</v>
      </c>
      <c r="I33" s="87"/>
      <c r="J33" s="12"/>
    </row>
    <row r="34" spans="1:10" ht="9.9499999999999993" customHeight="1" x14ac:dyDescent="0.5">
      <c r="A34" s="148"/>
      <c r="B34" s="148"/>
      <c r="C34" s="148"/>
      <c r="D34" s="148"/>
      <c r="E34" s="148"/>
      <c r="F34" s="148"/>
      <c r="G34" s="148"/>
      <c r="H34" s="18"/>
      <c r="I34" s="12"/>
      <c r="J34" s="12"/>
    </row>
    <row r="35" spans="1:10" ht="25.2" customHeight="1" x14ac:dyDescent="0.5">
      <c r="A35" s="13" t="s">
        <v>10</v>
      </c>
    </row>
    <row r="36" spans="1:10" ht="25.2" customHeight="1" x14ac:dyDescent="0.45">
      <c r="A36" s="92" t="str">
        <f>Dichte!A1</f>
        <v>Relative Dichte 20 °C/20 °C</v>
      </c>
      <c r="B36" s="151"/>
      <c r="C36" s="151"/>
      <c r="D36" s="151">
        <v>19</v>
      </c>
      <c r="E36" s="151"/>
      <c r="F36" s="151"/>
      <c r="G36" s="151"/>
      <c r="H36" s="151"/>
      <c r="I36" s="31" t="b">
        <f>ISBLANK(VLOOKUP(F19,Dichte!A3:C16,3))</f>
        <v>1</v>
      </c>
    </row>
    <row r="37" spans="1:10" ht="25.95" customHeight="1" x14ac:dyDescent="0.45">
      <c r="A37" s="17" t="str">
        <f>IF(F19=H19,"bitte eingeben:",IF(I36,"","Art der Modifikation:"))</f>
        <v/>
      </c>
      <c r="B37" s="152"/>
      <c r="C37" s="152"/>
      <c r="D37" s="152">
        <v>19</v>
      </c>
      <c r="E37" s="152"/>
      <c r="F37" s="152"/>
      <c r="G37" s="152"/>
      <c r="H37" s="152"/>
      <c r="I37" s="31"/>
    </row>
    <row r="38" spans="1:10" ht="25.2" customHeight="1" x14ac:dyDescent="0.45">
      <c r="A38" s="92" t="str">
        <f>Alkohol!A1</f>
        <v>Alkohol</v>
      </c>
      <c r="B38" s="151"/>
      <c r="C38" s="151"/>
      <c r="D38" s="151">
        <v>19</v>
      </c>
      <c r="E38" s="151"/>
      <c r="F38" s="151"/>
      <c r="G38" s="151"/>
      <c r="H38" s="151"/>
      <c r="I38" s="31" t="b">
        <f>ISBLANK(VLOOKUP(F20,Alkohol!A3:C26,3))</f>
        <v>1</v>
      </c>
    </row>
    <row r="39" spans="1:10" ht="25.95" customHeight="1" x14ac:dyDescent="0.45">
      <c r="A39" s="17" t="str">
        <f>IF(F20=H20,"bitte eingeben:",IF(I38,"","Art der Modifikation:"))</f>
        <v/>
      </c>
      <c r="B39" s="149"/>
      <c r="C39" s="149"/>
      <c r="D39" s="149">
        <v>19</v>
      </c>
      <c r="E39" s="149"/>
      <c r="F39" s="149"/>
      <c r="G39" s="149"/>
      <c r="H39" s="149"/>
      <c r="I39" s="31"/>
    </row>
    <row r="40" spans="1:10" ht="25.2" customHeight="1" x14ac:dyDescent="0.45">
      <c r="A40" s="92" t="s">
        <v>108</v>
      </c>
      <c r="B40" s="151"/>
      <c r="C40" s="151"/>
      <c r="D40" s="151"/>
      <c r="E40" s="151"/>
      <c r="F40" s="151"/>
      <c r="G40" s="151"/>
      <c r="H40" s="151"/>
      <c r="I40" s="31" t="b">
        <f>ISBLANK(VLOOKUP(F21,Extrakt!A3:C18,3))</f>
        <v>1</v>
      </c>
    </row>
    <row r="41" spans="1:10" ht="25.95" customHeight="1" x14ac:dyDescent="0.45">
      <c r="A41" s="17" t="str">
        <f>IF(F21=H21,"bitte eingeben:",IF(I40,"","Art der Modifikation:"))</f>
        <v/>
      </c>
      <c r="B41" s="149"/>
      <c r="C41" s="149"/>
      <c r="D41" s="149"/>
      <c r="E41" s="149"/>
      <c r="F41" s="149"/>
      <c r="G41" s="149"/>
      <c r="H41" s="149"/>
      <c r="I41" s="31"/>
    </row>
    <row r="42" spans="1:10" ht="25.2" customHeight="1" x14ac:dyDescent="0.45">
      <c r="A42" s="92" t="s">
        <v>145</v>
      </c>
      <c r="B42" s="151"/>
      <c r="C42" s="151"/>
      <c r="D42" s="151"/>
      <c r="E42" s="151"/>
      <c r="F42" s="151"/>
      <c r="G42" s="151"/>
      <c r="H42" s="151"/>
      <c r="I42" s="31" t="b">
        <f>ISBLANK(VLOOKUP(F22,'Sac-Glu-Fru'!A3:C34,3))</f>
        <v>1</v>
      </c>
    </row>
    <row r="43" spans="1:10" ht="25.95" customHeight="1" x14ac:dyDescent="0.45">
      <c r="A43" s="17" t="str">
        <f>IF(F22=H22,"bitte eingeben:",IF(I42,"","Art der Modifikation:"))</f>
        <v/>
      </c>
      <c r="B43" s="149"/>
      <c r="C43" s="149"/>
      <c r="D43" s="149"/>
      <c r="E43" s="149"/>
      <c r="F43" s="149"/>
      <c r="G43" s="149"/>
      <c r="H43" s="149"/>
      <c r="I43" s="31"/>
    </row>
    <row r="44" spans="1:10" ht="25.2" customHeight="1" x14ac:dyDescent="0.45">
      <c r="A44" s="92" t="s">
        <v>146</v>
      </c>
      <c r="B44" s="151"/>
      <c r="C44" s="151"/>
      <c r="D44" s="151"/>
      <c r="E44" s="151"/>
      <c r="F44" s="151"/>
      <c r="G44" s="151"/>
      <c r="H44" s="151"/>
      <c r="I44" s="31" t="b">
        <f>ISBLANK(VLOOKUP(F23,'Sac-Glu-Fru'!A3:C34,3))</f>
        <v>1</v>
      </c>
    </row>
    <row r="45" spans="1:10" ht="25.95" customHeight="1" x14ac:dyDescent="0.45">
      <c r="A45" s="17" t="str">
        <f>IF(F23=H23,"bitte eingeben:",IF(I44,"","Art der Modifikation:"))</f>
        <v/>
      </c>
      <c r="B45" s="149"/>
      <c r="C45" s="149"/>
      <c r="D45" s="149"/>
      <c r="E45" s="149"/>
      <c r="F45" s="149"/>
      <c r="G45" s="149"/>
      <c r="H45" s="149"/>
      <c r="I45" s="31"/>
    </row>
    <row r="46" spans="1:10" ht="25.2" customHeight="1" x14ac:dyDescent="0.45">
      <c r="A46" s="92" t="s">
        <v>109</v>
      </c>
      <c r="B46" s="151"/>
      <c r="C46" s="151"/>
      <c r="D46" s="151"/>
      <c r="E46" s="151"/>
      <c r="F46" s="151"/>
      <c r="G46" s="151"/>
      <c r="H46" s="151"/>
      <c r="I46" s="31" t="b">
        <f>ISBLANK(VLOOKUP(F24,'Sac-Glu-Fru'!A3:C34,3))</f>
        <v>1</v>
      </c>
    </row>
    <row r="47" spans="1:10" ht="25.95" customHeight="1" x14ac:dyDescent="0.45">
      <c r="A47" s="17" t="str">
        <f>IF(F24=H24,"bitte eingeben:",IF(I46,"","Art der Modifikation:"))</f>
        <v/>
      </c>
      <c r="B47" s="149"/>
      <c r="C47" s="149"/>
      <c r="D47" s="149"/>
      <c r="E47" s="149"/>
      <c r="F47" s="149"/>
      <c r="G47" s="149"/>
      <c r="H47" s="149"/>
      <c r="I47" s="31"/>
    </row>
    <row r="48" spans="1:10" ht="25.2" customHeight="1" x14ac:dyDescent="0.45">
      <c r="A48" s="93" t="s">
        <v>303</v>
      </c>
      <c r="B48" s="155"/>
      <c r="C48" s="155"/>
      <c r="D48" s="155"/>
      <c r="E48" s="155"/>
      <c r="F48" s="155"/>
      <c r="G48" s="155"/>
      <c r="H48" s="155"/>
      <c r="I48" s="31" t="b">
        <f>ISBLANK(VLOOKUP(F25,Cumarin!A3:C11,3))</f>
        <v>1</v>
      </c>
    </row>
    <row r="49" spans="1:9" ht="25.95" customHeight="1" x14ac:dyDescent="0.45">
      <c r="A49" s="17" t="str">
        <f>IF(F25=H25,"bitte eingeben:",IF(I48,"","Art der Modifikation:"))</f>
        <v/>
      </c>
      <c r="B49" s="149"/>
      <c r="C49" s="149"/>
      <c r="D49" s="149"/>
      <c r="E49" s="149"/>
      <c r="F49" s="149"/>
      <c r="G49" s="149"/>
      <c r="H49" s="149"/>
      <c r="I49" s="31"/>
    </row>
    <row r="50" spans="1:9" ht="25.2" customHeight="1" x14ac:dyDescent="0.45">
      <c r="A50" s="94" t="s">
        <v>219</v>
      </c>
      <c r="B50" s="154"/>
      <c r="C50" s="154"/>
      <c r="D50" s="154"/>
      <c r="E50" s="154"/>
      <c r="F50" s="154"/>
      <c r="G50" s="154"/>
      <c r="H50" s="154"/>
      <c r="I50" s="31" t="b">
        <f>ISBLANK(VLOOKUP(F26,Farbstoffe_qual!A3:C32,3))</f>
        <v>1</v>
      </c>
    </row>
    <row r="51" spans="1:9" ht="25.95" customHeight="1" x14ac:dyDescent="0.45">
      <c r="A51" s="17" t="str">
        <f>IF(F27=H27,"bitte eingeben:",IF(I50,"","Art der Modifikation:"))</f>
        <v/>
      </c>
      <c r="B51" s="149"/>
      <c r="C51" s="149"/>
      <c r="D51" s="149"/>
      <c r="E51" s="149"/>
      <c r="F51" s="149"/>
      <c r="G51" s="149"/>
      <c r="H51" s="149"/>
    </row>
    <row r="52" spans="1:9" ht="25.2" customHeight="1" x14ac:dyDescent="0.45">
      <c r="A52" s="94" t="s">
        <v>220</v>
      </c>
      <c r="B52" s="154"/>
      <c r="C52" s="154"/>
      <c r="D52" s="154"/>
      <c r="E52" s="154"/>
      <c r="F52" s="154"/>
      <c r="G52" s="154"/>
      <c r="H52" s="154"/>
      <c r="I52" s="31" t="b">
        <f>ISBLANK(VLOOKUP(F30,Farbstoffe_qual!A3:C32,3))</f>
        <v>1</v>
      </c>
    </row>
    <row r="53" spans="1:9" ht="25.95" customHeight="1" x14ac:dyDescent="0.45">
      <c r="A53" s="17" t="str">
        <f>IF(F30=H30,"bitte eingeben:",IF(I52,"","Art der Modifikation:"))</f>
        <v/>
      </c>
      <c r="B53" s="149"/>
      <c r="C53" s="149"/>
      <c r="D53" s="149"/>
      <c r="E53" s="149"/>
      <c r="F53" s="149"/>
      <c r="G53" s="149"/>
      <c r="H53" s="149"/>
    </row>
  </sheetData>
  <sheetProtection algorithmName="SHA-512" hashValue="hjbo4rvodj2PAI7jY8G36M0yb8qzz9FAhDRQZ7z0GptiZpgnV2Mk6Hq0k1Q9gRI7OcdKN2YYZ12VH8+DqL5PaQ==" saltValue="V3JQ5rE1kRTota238FGBNA==" spinCount="100000" sheet="1" objects="1" scenarios="1"/>
  <mergeCells count="34">
    <mergeCell ref="B53:H53"/>
    <mergeCell ref="D27:E27"/>
    <mergeCell ref="D28:E28"/>
    <mergeCell ref="D29:E29"/>
    <mergeCell ref="B50:H50"/>
    <mergeCell ref="B51:H51"/>
    <mergeCell ref="B52:H52"/>
    <mergeCell ref="B45:H45"/>
    <mergeCell ref="B43:H43"/>
    <mergeCell ref="B48:H48"/>
    <mergeCell ref="B49:H49"/>
    <mergeCell ref="B47:H47"/>
    <mergeCell ref="B39:H39"/>
    <mergeCell ref="B40:H40"/>
    <mergeCell ref="B42:H42"/>
    <mergeCell ref="B36:H36"/>
    <mergeCell ref="A34:G34"/>
    <mergeCell ref="B41:H41"/>
    <mergeCell ref="A12:H12"/>
    <mergeCell ref="A13:H13"/>
    <mergeCell ref="B46:H46"/>
    <mergeCell ref="A17:G17"/>
    <mergeCell ref="B37:H37"/>
    <mergeCell ref="B38:H38"/>
    <mergeCell ref="D26:E26"/>
    <mergeCell ref="B44:H44"/>
    <mergeCell ref="B4:C4"/>
    <mergeCell ref="A6:H6"/>
    <mergeCell ref="A7:H7"/>
    <mergeCell ref="A8:H8"/>
    <mergeCell ref="A14:F14"/>
    <mergeCell ref="A9:H9"/>
    <mergeCell ref="A10:H10"/>
    <mergeCell ref="A11:H11"/>
  </mergeCells>
  <phoneticPr fontId="0" type="noConversion"/>
  <conditionalFormatting sqref="B37:H37">
    <cfRule type="expression" dxfId="30" priority="38" stopIfTrue="1">
      <formula>OR($F$19-$H$19=0,NOT($I36))</formula>
    </cfRule>
  </conditionalFormatting>
  <conditionalFormatting sqref="B39:H39">
    <cfRule type="expression" dxfId="29" priority="37" stopIfTrue="1">
      <formula>OR($F$20-$H$20=0,NOT($I$38))</formula>
    </cfRule>
  </conditionalFormatting>
  <conditionalFormatting sqref="B41:H41">
    <cfRule type="expression" dxfId="28" priority="40" stopIfTrue="1">
      <formula>OR($F$21-$H$21=0,NOT($I$40))</formula>
    </cfRule>
  </conditionalFormatting>
  <conditionalFormatting sqref="B43:H43">
    <cfRule type="expression" dxfId="27" priority="42" stopIfTrue="1">
      <formula>OR($F$22-$H$22=0,NOT($I$42))</formula>
    </cfRule>
  </conditionalFormatting>
  <conditionalFormatting sqref="B45:H45">
    <cfRule type="expression" dxfId="26" priority="35" stopIfTrue="1">
      <formula>OR($F$23-$H$23=0,NOT($I$44))</formula>
    </cfRule>
  </conditionalFormatting>
  <conditionalFormatting sqref="B47:H47">
    <cfRule type="expression" dxfId="25" priority="23" stopIfTrue="1">
      <formula>OR($F$24-$H$24=0,NOT($I$46))</formula>
    </cfRule>
  </conditionalFormatting>
  <conditionalFormatting sqref="B49:H49">
    <cfRule type="expression" dxfId="24" priority="4" stopIfTrue="1">
      <formula>OR($F$25-$H$25=0,NOT($I$48))</formula>
    </cfRule>
  </conditionalFormatting>
  <conditionalFormatting sqref="B51:H51">
    <cfRule type="expression" dxfId="23" priority="3" stopIfTrue="1">
      <formula>OR($F$26-$H$26=0,NOT($I$50))</formula>
    </cfRule>
  </conditionalFormatting>
  <conditionalFormatting sqref="B53:H53">
    <cfRule type="expression" dxfId="22" priority="2" stopIfTrue="1">
      <formula>OR($F$30-$H$30=0,NOT($I$52))</formula>
    </cfRule>
  </conditionalFormatting>
  <conditionalFormatting sqref="C26:C29">
    <cfRule type="cellIs" dxfId="21" priority="15" stopIfTrue="1" operator="equal">
      <formula>4</formula>
    </cfRule>
  </conditionalFormatting>
  <conditionalFormatting sqref="F19">
    <cfRule type="expression" dxfId="20" priority="31" stopIfTrue="1">
      <formula>$F$19-$H$19=1</formula>
    </cfRule>
  </conditionalFormatting>
  <conditionalFormatting sqref="F20">
    <cfRule type="expression" dxfId="19" priority="32" stopIfTrue="1">
      <formula>$F$20-$H$20=1</formula>
    </cfRule>
  </conditionalFormatting>
  <conditionalFormatting sqref="F21">
    <cfRule type="expression" dxfId="18" priority="39" stopIfTrue="1">
      <formula>$F$21-$H$21=1</formula>
    </cfRule>
  </conditionalFormatting>
  <conditionalFormatting sqref="F22">
    <cfRule type="expression" dxfId="17" priority="5" stopIfTrue="1">
      <formula>$F$22-$H$22=1</formula>
    </cfRule>
  </conditionalFormatting>
  <conditionalFormatting sqref="F23">
    <cfRule type="expression" dxfId="16" priority="6" stopIfTrue="1">
      <formula>$F$23-$H$23=1</formula>
    </cfRule>
  </conditionalFormatting>
  <conditionalFormatting sqref="F24">
    <cfRule type="expression" dxfId="15" priority="30" stopIfTrue="1">
      <formula>$F$24-$H$24=1</formula>
    </cfRule>
  </conditionalFormatting>
  <conditionalFormatting sqref="F25">
    <cfRule type="expression" dxfId="14" priority="7" stopIfTrue="1">
      <formula>$F$25-$H$25=1</formula>
    </cfRule>
  </conditionalFormatting>
  <conditionalFormatting sqref="F26">
    <cfRule type="expression" dxfId="13" priority="22" stopIfTrue="1">
      <formula>$F$26-$H$26=1</formula>
    </cfRule>
  </conditionalFormatting>
  <conditionalFormatting sqref="F27">
    <cfRule type="expression" dxfId="12" priority="10" stopIfTrue="1">
      <formula>$F$27-$H$27=1</formula>
    </cfRule>
  </conditionalFormatting>
  <conditionalFormatting sqref="F28">
    <cfRule type="expression" dxfId="11" priority="9" stopIfTrue="1">
      <formula>$F$28-$H$28=1</formula>
    </cfRule>
  </conditionalFormatting>
  <conditionalFormatting sqref="F29">
    <cfRule type="expression" dxfId="10" priority="8" stopIfTrue="1">
      <formula>$F$29-$H$29=1</formula>
    </cfRule>
  </conditionalFormatting>
  <conditionalFormatting sqref="F30">
    <cfRule type="expression" dxfId="9" priority="14" stopIfTrue="1">
      <formula>$F$30-$H$30=1</formula>
    </cfRule>
  </conditionalFormatting>
  <conditionalFormatting sqref="F31">
    <cfRule type="expression" dxfId="8" priority="13" stopIfTrue="1">
      <formula>$F$31-$H$31=1</formula>
    </cfRule>
  </conditionalFormatting>
  <conditionalFormatting sqref="F32">
    <cfRule type="expression" dxfId="7" priority="12" stopIfTrue="1">
      <formula>$F$32-$H$32=1</formula>
    </cfRule>
  </conditionalFormatting>
  <conditionalFormatting sqref="F33">
    <cfRule type="expression" dxfId="6" priority="11" stopIfTrue="1">
      <formula>$F$33-$H$33=1</formula>
    </cfRule>
  </conditionalFormatting>
  <conditionalFormatting sqref="G19:G20 G23:G25">
    <cfRule type="cellIs" dxfId="5" priority="28" stopIfTrue="1" operator="equal">
      <formula>10</formula>
    </cfRule>
  </conditionalFormatting>
  <conditionalFormatting sqref="G26:G33 I26:I33">
    <cfRule type="cellIs" dxfId="4" priority="20" stopIfTrue="1" operator="equal">
      <formula>4</formula>
    </cfRule>
  </conditionalFormatting>
  <conditionalFormatting sqref="H19:H34">
    <cfRule type="cellIs" dxfId="3" priority="1" stopIfTrue="1" operator="equal">
      <formula>6</formula>
    </cfRule>
  </conditionalFormatting>
  <conditionalFormatting sqref="I19:I20 I23:I25 I34">
    <cfRule type="cellIs" dxfId="2" priority="27" stopIfTrue="1" operator="equal">
      <formula>11</formula>
    </cfRule>
  </conditionalFormatting>
  <conditionalFormatting sqref="I22">
    <cfRule type="cellIs" dxfId="1" priority="34" stopIfTrue="1" operator="equal">
      <formula>7</formula>
    </cfRule>
  </conditionalFormatting>
  <conditionalFormatting sqref="J20:J34">
    <cfRule type="cellIs" dxfId="0" priority="33" stopIfTrue="1" operator="equal">
      <formula>15</formula>
    </cfRule>
  </conditionalFormatting>
  <hyperlinks>
    <hyperlink ref="B4" r:id="rId1" xr:uid="{00000000-0004-0000-0700-000000000000}"/>
  </hyperlinks>
  <pageMargins left="0.78740157480314965" right="0.59055118110236227" top="0.70866141732283472" bottom="0.70866141732283472" header="0.35433070866141736" footer="0.35433070866141736"/>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1" manualBreakCount="1">
    <brk id="1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095" r:id="rId5" name="Drop Down 47">
              <controlPr locked="0" defaultSize="0" autoLine="0" autoPict="0">
                <anchor moveWithCells="1">
                  <from>
                    <xdr:col>1</xdr:col>
                    <xdr:colOff>0</xdr:colOff>
                    <xdr:row>35</xdr:row>
                    <xdr:rowOff>8467</xdr:rowOff>
                  </from>
                  <to>
                    <xdr:col>8</xdr:col>
                    <xdr:colOff>0</xdr:colOff>
                    <xdr:row>35</xdr:row>
                    <xdr:rowOff>296333</xdr:rowOff>
                  </to>
                </anchor>
              </controlPr>
            </control>
          </mc:Choice>
        </mc:AlternateContent>
        <mc:AlternateContent xmlns:mc="http://schemas.openxmlformats.org/markup-compatibility/2006">
          <mc:Choice Requires="x14">
            <control shapeId="2096" r:id="rId6" name="Drop Down 48">
              <controlPr locked="0" defaultSize="0" autoLine="0" autoPict="0">
                <anchor moveWithCells="1">
                  <from>
                    <xdr:col>1</xdr:col>
                    <xdr:colOff>0</xdr:colOff>
                    <xdr:row>37</xdr:row>
                    <xdr:rowOff>21167</xdr:rowOff>
                  </from>
                  <to>
                    <xdr:col>8</xdr:col>
                    <xdr:colOff>0</xdr:colOff>
                    <xdr:row>37</xdr:row>
                    <xdr:rowOff>296333</xdr:rowOff>
                  </to>
                </anchor>
              </controlPr>
            </control>
          </mc:Choice>
        </mc:AlternateContent>
        <mc:AlternateContent xmlns:mc="http://schemas.openxmlformats.org/markup-compatibility/2006">
          <mc:Choice Requires="x14">
            <control shapeId="2097" r:id="rId7" name="Drop Down 49">
              <controlPr locked="0" defaultSize="0" autoLine="0" autoPict="0">
                <anchor moveWithCells="1">
                  <from>
                    <xdr:col>1</xdr:col>
                    <xdr:colOff>0</xdr:colOff>
                    <xdr:row>39</xdr:row>
                    <xdr:rowOff>8467</xdr:rowOff>
                  </from>
                  <to>
                    <xdr:col>8</xdr:col>
                    <xdr:colOff>0</xdr:colOff>
                    <xdr:row>39</xdr:row>
                    <xdr:rowOff>287867</xdr:rowOff>
                  </to>
                </anchor>
              </controlPr>
            </control>
          </mc:Choice>
        </mc:AlternateContent>
        <mc:AlternateContent xmlns:mc="http://schemas.openxmlformats.org/markup-compatibility/2006">
          <mc:Choice Requires="x14">
            <control shapeId="2116" r:id="rId8" name="Drop Down 68">
              <controlPr locked="0" defaultSize="0" autoLine="0" autoPict="0">
                <anchor moveWithCells="1">
                  <from>
                    <xdr:col>1</xdr:col>
                    <xdr:colOff>0</xdr:colOff>
                    <xdr:row>41</xdr:row>
                    <xdr:rowOff>29633</xdr:rowOff>
                  </from>
                  <to>
                    <xdr:col>8</xdr:col>
                    <xdr:colOff>0</xdr:colOff>
                    <xdr:row>41</xdr:row>
                    <xdr:rowOff>296333</xdr:rowOff>
                  </to>
                </anchor>
              </controlPr>
            </control>
          </mc:Choice>
        </mc:AlternateContent>
        <mc:AlternateContent xmlns:mc="http://schemas.openxmlformats.org/markup-compatibility/2006">
          <mc:Choice Requires="x14">
            <control shapeId="2123" r:id="rId9" name="Drop Down 75">
              <controlPr locked="0" defaultSize="0" autoLine="0" autoPict="0">
                <anchor moveWithCells="1">
                  <from>
                    <xdr:col>6</xdr:col>
                    <xdr:colOff>29633</xdr:colOff>
                    <xdr:row>13</xdr:row>
                    <xdr:rowOff>105833</xdr:rowOff>
                  </from>
                  <to>
                    <xdr:col>6</xdr:col>
                    <xdr:colOff>867833</xdr:colOff>
                    <xdr:row>13</xdr:row>
                    <xdr:rowOff>381000</xdr:rowOff>
                  </to>
                </anchor>
              </controlPr>
            </control>
          </mc:Choice>
        </mc:AlternateContent>
        <mc:AlternateContent xmlns:mc="http://schemas.openxmlformats.org/markup-compatibility/2006">
          <mc:Choice Requires="x14">
            <control shapeId="2129" r:id="rId10" name="Drop Down 81">
              <controlPr locked="0" defaultSize="0" autoLine="0" autoPict="0">
                <anchor moveWithCells="1">
                  <from>
                    <xdr:col>1</xdr:col>
                    <xdr:colOff>0</xdr:colOff>
                    <xdr:row>47</xdr:row>
                    <xdr:rowOff>21167</xdr:rowOff>
                  </from>
                  <to>
                    <xdr:col>8</xdr:col>
                    <xdr:colOff>0</xdr:colOff>
                    <xdr:row>47</xdr:row>
                    <xdr:rowOff>296333</xdr:rowOff>
                  </to>
                </anchor>
              </controlPr>
            </control>
          </mc:Choice>
        </mc:AlternateContent>
        <mc:AlternateContent xmlns:mc="http://schemas.openxmlformats.org/markup-compatibility/2006">
          <mc:Choice Requires="x14">
            <control shapeId="2130" r:id="rId11" name="Drop Down 82">
              <controlPr locked="0" defaultSize="0" autoLine="0" autoPict="0">
                <anchor moveWithCells="1">
                  <from>
                    <xdr:col>1</xdr:col>
                    <xdr:colOff>0</xdr:colOff>
                    <xdr:row>43</xdr:row>
                    <xdr:rowOff>0</xdr:rowOff>
                  </from>
                  <to>
                    <xdr:col>8</xdr:col>
                    <xdr:colOff>0</xdr:colOff>
                    <xdr:row>43</xdr:row>
                    <xdr:rowOff>275167</xdr:rowOff>
                  </to>
                </anchor>
              </controlPr>
            </control>
          </mc:Choice>
        </mc:AlternateContent>
        <mc:AlternateContent xmlns:mc="http://schemas.openxmlformats.org/markup-compatibility/2006">
          <mc:Choice Requires="x14">
            <control shapeId="2131" r:id="rId12" name="Drop Down 83">
              <controlPr locked="0" defaultSize="0" autoLine="0" autoPict="0">
                <anchor moveWithCells="1">
                  <from>
                    <xdr:col>1</xdr:col>
                    <xdr:colOff>0</xdr:colOff>
                    <xdr:row>45</xdr:row>
                    <xdr:rowOff>8467</xdr:rowOff>
                  </from>
                  <to>
                    <xdr:col>8</xdr:col>
                    <xdr:colOff>0</xdr:colOff>
                    <xdr:row>45</xdr:row>
                    <xdr:rowOff>287867</xdr:rowOff>
                  </to>
                </anchor>
              </controlPr>
            </control>
          </mc:Choice>
        </mc:AlternateContent>
        <mc:AlternateContent xmlns:mc="http://schemas.openxmlformats.org/markup-compatibility/2006">
          <mc:Choice Requires="x14">
            <control shapeId="2132" r:id="rId13" name="Drop Down 84">
              <controlPr locked="0" defaultSize="0" autoLine="0" autoPict="0">
                <anchor moveWithCells="1">
                  <from>
                    <xdr:col>3</xdr:col>
                    <xdr:colOff>21167</xdr:colOff>
                    <xdr:row>25</xdr:row>
                    <xdr:rowOff>21167</xdr:rowOff>
                  </from>
                  <to>
                    <xdr:col>5</xdr:col>
                    <xdr:colOff>21167</xdr:colOff>
                    <xdr:row>25</xdr:row>
                    <xdr:rowOff>296333</xdr:rowOff>
                  </to>
                </anchor>
              </controlPr>
            </control>
          </mc:Choice>
        </mc:AlternateContent>
        <mc:AlternateContent xmlns:mc="http://schemas.openxmlformats.org/markup-compatibility/2006">
          <mc:Choice Requires="x14">
            <control shapeId="2133" r:id="rId14" name="Drop Down 85">
              <controlPr locked="0" defaultSize="0" autoLine="0" autoPict="0">
                <anchor moveWithCells="1">
                  <from>
                    <xdr:col>3</xdr:col>
                    <xdr:colOff>21167</xdr:colOff>
                    <xdr:row>26</xdr:row>
                    <xdr:rowOff>21167</xdr:rowOff>
                  </from>
                  <to>
                    <xdr:col>5</xdr:col>
                    <xdr:colOff>21167</xdr:colOff>
                    <xdr:row>26</xdr:row>
                    <xdr:rowOff>296333</xdr:rowOff>
                  </to>
                </anchor>
              </controlPr>
            </control>
          </mc:Choice>
        </mc:AlternateContent>
        <mc:AlternateContent xmlns:mc="http://schemas.openxmlformats.org/markup-compatibility/2006">
          <mc:Choice Requires="x14">
            <control shapeId="2134" r:id="rId15" name="Drop Down 86">
              <controlPr locked="0" defaultSize="0" autoLine="0" autoPict="0">
                <anchor moveWithCells="1">
                  <from>
                    <xdr:col>3</xdr:col>
                    <xdr:colOff>21167</xdr:colOff>
                    <xdr:row>27</xdr:row>
                    <xdr:rowOff>21167</xdr:rowOff>
                  </from>
                  <to>
                    <xdr:col>5</xdr:col>
                    <xdr:colOff>21167</xdr:colOff>
                    <xdr:row>27</xdr:row>
                    <xdr:rowOff>296333</xdr:rowOff>
                  </to>
                </anchor>
              </controlPr>
            </control>
          </mc:Choice>
        </mc:AlternateContent>
        <mc:AlternateContent xmlns:mc="http://schemas.openxmlformats.org/markup-compatibility/2006">
          <mc:Choice Requires="x14">
            <control shapeId="2135" r:id="rId16" name="Drop Down 87">
              <controlPr locked="0" defaultSize="0" autoLine="0" autoPict="0">
                <anchor moveWithCells="1">
                  <from>
                    <xdr:col>3</xdr:col>
                    <xdr:colOff>21167</xdr:colOff>
                    <xdr:row>28</xdr:row>
                    <xdr:rowOff>8467</xdr:rowOff>
                  </from>
                  <to>
                    <xdr:col>5</xdr:col>
                    <xdr:colOff>21167</xdr:colOff>
                    <xdr:row>28</xdr:row>
                    <xdr:rowOff>296333</xdr:rowOff>
                  </to>
                </anchor>
              </controlPr>
            </control>
          </mc:Choice>
        </mc:AlternateContent>
        <mc:AlternateContent xmlns:mc="http://schemas.openxmlformats.org/markup-compatibility/2006">
          <mc:Choice Requires="x14">
            <control shapeId="2136" r:id="rId17" name="Drop Down 88">
              <controlPr locked="0" defaultSize="0" autoLine="0" autoPict="0">
                <anchor moveWithCells="1">
                  <from>
                    <xdr:col>0</xdr:col>
                    <xdr:colOff>0</xdr:colOff>
                    <xdr:row>29</xdr:row>
                    <xdr:rowOff>21167</xdr:rowOff>
                  </from>
                  <to>
                    <xdr:col>1</xdr:col>
                    <xdr:colOff>0</xdr:colOff>
                    <xdr:row>29</xdr:row>
                    <xdr:rowOff>296333</xdr:rowOff>
                  </to>
                </anchor>
              </controlPr>
            </control>
          </mc:Choice>
        </mc:AlternateContent>
        <mc:AlternateContent xmlns:mc="http://schemas.openxmlformats.org/markup-compatibility/2006">
          <mc:Choice Requires="x14">
            <control shapeId="2137" r:id="rId18" name="Drop Down 89">
              <controlPr locked="0" defaultSize="0" autoLine="0" autoPict="0">
                <anchor moveWithCells="1">
                  <from>
                    <xdr:col>0</xdr:col>
                    <xdr:colOff>0</xdr:colOff>
                    <xdr:row>30</xdr:row>
                    <xdr:rowOff>8467</xdr:rowOff>
                  </from>
                  <to>
                    <xdr:col>1</xdr:col>
                    <xdr:colOff>0</xdr:colOff>
                    <xdr:row>30</xdr:row>
                    <xdr:rowOff>296333</xdr:rowOff>
                  </to>
                </anchor>
              </controlPr>
            </control>
          </mc:Choice>
        </mc:AlternateContent>
        <mc:AlternateContent xmlns:mc="http://schemas.openxmlformats.org/markup-compatibility/2006">
          <mc:Choice Requires="x14">
            <control shapeId="2138" r:id="rId19" name="Drop Down 90">
              <controlPr locked="0" defaultSize="0" autoLine="0" autoPict="0">
                <anchor moveWithCells="1">
                  <from>
                    <xdr:col>0</xdr:col>
                    <xdr:colOff>8467</xdr:colOff>
                    <xdr:row>31</xdr:row>
                    <xdr:rowOff>8467</xdr:rowOff>
                  </from>
                  <to>
                    <xdr:col>1</xdr:col>
                    <xdr:colOff>8467</xdr:colOff>
                    <xdr:row>31</xdr:row>
                    <xdr:rowOff>296333</xdr:rowOff>
                  </to>
                </anchor>
              </controlPr>
            </control>
          </mc:Choice>
        </mc:AlternateContent>
        <mc:AlternateContent xmlns:mc="http://schemas.openxmlformats.org/markup-compatibility/2006">
          <mc:Choice Requires="x14">
            <control shapeId="2139" r:id="rId20" name="Drop Down 91">
              <controlPr locked="0" defaultSize="0" autoLine="0" autoPict="0">
                <anchor moveWithCells="1">
                  <from>
                    <xdr:col>0</xdr:col>
                    <xdr:colOff>0</xdr:colOff>
                    <xdr:row>32</xdr:row>
                    <xdr:rowOff>21167</xdr:rowOff>
                  </from>
                  <to>
                    <xdr:col>1</xdr:col>
                    <xdr:colOff>0</xdr:colOff>
                    <xdr:row>32</xdr:row>
                    <xdr:rowOff>296333</xdr:rowOff>
                  </to>
                </anchor>
              </controlPr>
            </control>
          </mc:Choice>
        </mc:AlternateContent>
        <mc:AlternateContent xmlns:mc="http://schemas.openxmlformats.org/markup-compatibility/2006">
          <mc:Choice Requires="x14">
            <control shapeId="2140" r:id="rId21" name="Drop Down 92">
              <controlPr locked="0" defaultSize="0" autoLine="0" autoPict="0">
                <anchor moveWithCells="1">
                  <from>
                    <xdr:col>1</xdr:col>
                    <xdr:colOff>0</xdr:colOff>
                    <xdr:row>49</xdr:row>
                    <xdr:rowOff>21167</xdr:rowOff>
                  </from>
                  <to>
                    <xdr:col>8</xdr:col>
                    <xdr:colOff>0</xdr:colOff>
                    <xdr:row>49</xdr:row>
                    <xdr:rowOff>296333</xdr:rowOff>
                  </to>
                </anchor>
              </controlPr>
            </control>
          </mc:Choice>
        </mc:AlternateContent>
        <mc:AlternateContent xmlns:mc="http://schemas.openxmlformats.org/markup-compatibility/2006">
          <mc:Choice Requires="x14">
            <control shapeId="2142" r:id="rId22" name="Drop Down 94">
              <controlPr locked="0" defaultSize="0" autoLine="0" autoPict="0">
                <anchor moveWithCells="1">
                  <from>
                    <xdr:col>1</xdr:col>
                    <xdr:colOff>0</xdr:colOff>
                    <xdr:row>51</xdr:row>
                    <xdr:rowOff>21167</xdr:rowOff>
                  </from>
                  <to>
                    <xdr:col>8</xdr:col>
                    <xdr:colOff>0</xdr:colOff>
                    <xdr:row>51</xdr:row>
                    <xdr:rowOff>296333</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2">
    <pageSetUpPr fitToPage="1"/>
  </sheetPr>
  <dimension ref="A1:H38"/>
  <sheetViews>
    <sheetView workbookViewId="0">
      <selection activeCell="A2" sqref="A2:G2"/>
    </sheetView>
  </sheetViews>
  <sheetFormatPr baseColWidth="10" defaultColWidth="11.41015625" defaultRowHeight="15.35" x14ac:dyDescent="0.5"/>
  <cols>
    <col min="1" max="7" width="12.64453125" style="1" customWidth="1"/>
    <col min="8" max="16384" width="11.41015625" style="1"/>
  </cols>
  <sheetData>
    <row r="1" spans="1:8" x14ac:dyDescent="0.5">
      <c r="A1" s="1" t="s">
        <v>21</v>
      </c>
      <c r="H1" s="69">
        <f>COUNTA(A2:G38)</f>
        <v>0</v>
      </c>
    </row>
    <row r="2" spans="1:8" x14ac:dyDescent="0.5">
      <c r="A2" s="156"/>
      <c r="B2" s="156"/>
      <c r="C2" s="156"/>
      <c r="D2" s="156"/>
      <c r="E2" s="156"/>
      <c r="F2" s="156"/>
      <c r="G2" s="156"/>
    </row>
    <row r="3" spans="1:8" x14ac:dyDescent="0.5">
      <c r="A3" s="156"/>
      <c r="B3" s="156"/>
      <c r="C3" s="156"/>
      <c r="D3" s="156"/>
      <c r="E3" s="156"/>
      <c r="F3" s="156"/>
      <c r="G3" s="156"/>
    </row>
    <row r="4" spans="1:8" x14ac:dyDescent="0.5">
      <c r="A4" s="156"/>
      <c r="B4" s="156"/>
      <c r="C4" s="156"/>
      <c r="D4" s="156"/>
      <c r="E4" s="156"/>
      <c r="F4" s="156"/>
      <c r="G4" s="156"/>
    </row>
    <row r="5" spans="1:8" x14ac:dyDescent="0.5">
      <c r="A5" s="156"/>
      <c r="B5" s="156"/>
      <c r="C5" s="156"/>
      <c r="D5" s="156"/>
      <c r="E5" s="156"/>
      <c r="F5" s="156"/>
      <c r="G5" s="156"/>
    </row>
    <row r="6" spans="1:8" x14ac:dyDescent="0.5">
      <c r="A6" s="156"/>
      <c r="B6" s="156"/>
      <c r="C6" s="156"/>
      <c r="D6" s="156"/>
      <c r="E6" s="156"/>
      <c r="F6" s="156"/>
      <c r="G6" s="156"/>
    </row>
    <row r="7" spans="1:8" x14ac:dyDescent="0.5">
      <c r="A7" s="156"/>
      <c r="B7" s="156"/>
      <c r="C7" s="156"/>
      <c r="D7" s="156"/>
      <c r="E7" s="156"/>
      <c r="F7" s="156"/>
      <c r="G7" s="156"/>
    </row>
    <row r="8" spans="1:8" x14ac:dyDescent="0.5">
      <c r="A8" s="156"/>
      <c r="B8" s="156"/>
      <c r="C8" s="156"/>
      <c r="D8" s="156"/>
      <c r="E8" s="156"/>
      <c r="F8" s="156"/>
      <c r="G8" s="156"/>
    </row>
    <row r="9" spans="1:8" x14ac:dyDescent="0.5">
      <c r="A9" s="156"/>
      <c r="B9" s="156"/>
      <c r="C9" s="156"/>
      <c r="D9" s="156"/>
      <c r="E9" s="156"/>
      <c r="F9" s="156"/>
      <c r="G9" s="156"/>
    </row>
    <row r="10" spans="1:8" x14ac:dyDescent="0.5">
      <c r="A10" s="156"/>
      <c r="B10" s="156"/>
      <c r="C10" s="156"/>
      <c r="D10" s="156"/>
      <c r="E10" s="156"/>
      <c r="F10" s="156"/>
      <c r="G10" s="156"/>
    </row>
    <row r="11" spans="1:8" x14ac:dyDescent="0.5">
      <c r="A11" s="156"/>
      <c r="B11" s="156"/>
      <c r="C11" s="156"/>
      <c r="D11" s="156"/>
      <c r="E11" s="156"/>
      <c r="F11" s="156"/>
      <c r="G11" s="156"/>
    </row>
    <row r="12" spans="1:8" x14ac:dyDescent="0.5">
      <c r="A12" s="156"/>
      <c r="B12" s="156"/>
      <c r="C12" s="156"/>
      <c r="D12" s="156"/>
      <c r="E12" s="156"/>
      <c r="F12" s="156"/>
      <c r="G12" s="156"/>
    </row>
    <row r="13" spans="1:8" x14ac:dyDescent="0.5">
      <c r="A13" s="156"/>
      <c r="B13" s="156"/>
      <c r="C13" s="156"/>
      <c r="D13" s="156"/>
      <c r="E13" s="156"/>
      <c r="F13" s="156"/>
      <c r="G13" s="156"/>
    </row>
    <row r="14" spans="1:8" x14ac:dyDescent="0.5">
      <c r="A14" s="156"/>
      <c r="B14" s="156"/>
      <c r="C14" s="156"/>
      <c r="D14" s="156"/>
      <c r="E14" s="156"/>
      <c r="F14" s="156"/>
      <c r="G14" s="156"/>
    </row>
    <row r="15" spans="1:8" x14ac:dyDescent="0.5">
      <c r="A15" s="156"/>
      <c r="B15" s="156"/>
      <c r="C15" s="156"/>
      <c r="D15" s="156"/>
      <c r="E15" s="156"/>
      <c r="F15" s="156"/>
      <c r="G15" s="156"/>
    </row>
    <row r="16" spans="1:8" x14ac:dyDescent="0.5">
      <c r="A16" s="156"/>
      <c r="B16" s="156"/>
      <c r="C16" s="156"/>
      <c r="D16" s="156"/>
      <c r="E16" s="156"/>
      <c r="F16" s="156"/>
      <c r="G16" s="156"/>
    </row>
    <row r="17" spans="1:7" x14ac:dyDescent="0.5">
      <c r="A17" s="156"/>
      <c r="B17" s="156"/>
      <c r="C17" s="156"/>
      <c r="D17" s="156"/>
      <c r="E17" s="156"/>
      <c r="F17" s="156"/>
      <c r="G17" s="156"/>
    </row>
    <row r="18" spans="1:7" x14ac:dyDescent="0.5">
      <c r="A18" s="156"/>
      <c r="B18" s="156"/>
      <c r="C18" s="156"/>
      <c r="D18" s="156"/>
      <c r="E18" s="156"/>
      <c r="F18" s="156"/>
      <c r="G18" s="156"/>
    </row>
    <row r="19" spans="1:7" x14ac:dyDescent="0.5">
      <c r="A19" s="156"/>
      <c r="B19" s="156"/>
      <c r="C19" s="156"/>
      <c r="D19" s="156"/>
      <c r="E19" s="156"/>
      <c r="F19" s="156"/>
      <c r="G19" s="156"/>
    </row>
    <row r="20" spans="1:7" x14ac:dyDescent="0.5">
      <c r="A20" s="156"/>
      <c r="B20" s="156"/>
      <c r="C20" s="156"/>
      <c r="D20" s="156"/>
      <c r="E20" s="156"/>
      <c r="F20" s="156"/>
      <c r="G20" s="156"/>
    </row>
    <row r="21" spans="1:7" x14ac:dyDescent="0.5">
      <c r="A21" s="156"/>
      <c r="B21" s="156"/>
      <c r="C21" s="156"/>
      <c r="D21" s="156"/>
      <c r="E21" s="156"/>
      <c r="F21" s="156"/>
      <c r="G21" s="156"/>
    </row>
    <row r="22" spans="1:7" x14ac:dyDescent="0.5">
      <c r="A22" s="156"/>
      <c r="B22" s="156"/>
      <c r="C22" s="156"/>
      <c r="D22" s="156"/>
      <c r="E22" s="156"/>
      <c r="F22" s="156"/>
      <c r="G22" s="156"/>
    </row>
    <row r="23" spans="1:7" x14ac:dyDescent="0.5">
      <c r="A23" s="156"/>
      <c r="B23" s="156"/>
      <c r="C23" s="156"/>
      <c r="D23" s="156"/>
      <c r="E23" s="156"/>
      <c r="F23" s="156"/>
      <c r="G23" s="156"/>
    </row>
    <row r="24" spans="1:7" x14ac:dyDescent="0.5">
      <c r="A24" s="156"/>
      <c r="B24" s="156"/>
      <c r="C24" s="156"/>
      <c r="D24" s="156"/>
      <c r="E24" s="156"/>
      <c r="F24" s="156"/>
      <c r="G24" s="156"/>
    </row>
    <row r="25" spans="1:7" x14ac:dyDescent="0.5">
      <c r="A25" s="156"/>
      <c r="B25" s="156"/>
      <c r="C25" s="156"/>
      <c r="D25" s="156"/>
      <c r="E25" s="156"/>
      <c r="F25" s="156"/>
      <c r="G25" s="156"/>
    </row>
    <row r="26" spans="1:7" x14ac:dyDescent="0.5">
      <c r="A26" s="156"/>
      <c r="B26" s="156"/>
      <c r="C26" s="156"/>
      <c r="D26" s="156"/>
      <c r="E26" s="156"/>
      <c r="F26" s="156"/>
      <c r="G26" s="156"/>
    </row>
    <row r="27" spans="1:7" x14ac:dyDescent="0.5">
      <c r="A27" s="156"/>
      <c r="B27" s="156"/>
      <c r="C27" s="156"/>
      <c r="D27" s="156"/>
      <c r="E27" s="156"/>
      <c r="F27" s="156"/>
      <c r="G27" s="156"/>
    </row>
    <row r="28" spans="1:7" x14ac:dyDescent="0.5">
      <c r="A28" s="156"/>
      <c r="B28" s="156"/>
      <c r="C28" s="156"/>
      <c r="D28" s="156"/>
      <c r="E28" s="156"/>
      <c r="F28" s="156"/>
      <c r="G28" s="156"/>
    </row>
    <row r="29" spans="1:7" x14ac:dyDescent="0.5">
      <c r="A29" s="156"/>
      <c r="B29" s="156"/>
      <c r="C29" s="156"/>
      <c r="D29" s="156"/>
      <c r="E29" s="156"/>
      <c r="F29" s="156"/>
      <c r="G29" s="156"/>
    </row>
    <row r="30" spans="1:7" x14ac:dyDescent="0.5">
      <c r="A30" s="156"/>
      <c r="B30" s="156"/>
      <c r="C30" s="156"/>
      <c r="D30" s="156"/>
      <c r="E30" s="156"/>
      <c r="F30" s="156"/>
      <c r="G30" s="156"/>
    </row>
    <row r="31" spans="1:7" x14ac:dyDescent="0.5">
      <c r="A31" s="156"/>
      <c r="B31" s="156"/>
      <c r="C31" s="156"/>
      <c r="D31" s="156"/>
      <c r="E31" s="156"/>
      <c r="F31" s="156"/>
      <c r="G31" s="156"/>
    </row>
    <row r="32" spans="1:7" x14ac:dyDescent="0.5">
      <c r="A32" s="156"/>
      <c r="B32" s="156"/>
      <c r="C32" s="156"/>
      <c r="D32" s="156"/>
      <c r="E32" s="156"/>
      <c r="F32" s="156"/>
      <c r="G32" s="156"/>
    </row>
    <row r="33" spans="1:7" x14ac:dyDescent="0.5">
      <c r="A33" s="156"/>
      <c r="B33" s="156"/>
      <c r="C33" s="156"/>
      <c r="D33" s="156"/>
      <c r="E33" s="156"/>
      <c r="F33" s="156"/>
      <c r="G33" s="156"/>
    </row>
    <row r="34" spans="1:7" x14ac:dyDescent="0.5">
      <c r="A34" s="156"/>
      <c r="B34" s="156"/>
      <c r="C34" s="156"/>
      <c r="D34" s="156"/>
      <c r="E34" s="156"/>
      <c r="F34" s="156"/>
      <c r="G34" s="156"/>
    </row>
    <row r="35" spans="1:7" x14ac:dyDescent="0.5">
      <c r="A35" s="156"/>
      <c r="B35" s="156"/>
      <c r="C35" s="156"/>
      <c r="D35" s="156"/>
      <c r="E35" s="156"/>
      <c r="F35" s="156"/>
      <c r="G35" s="156"/>
    </row>
    <row r="36" spans="1:7" x14ac:dyDescent="0.5">
      <c r="A36" s="156"/>
      <c r="B36" s="156"/>
      <c r="C36" s="156"/>
      <c r="D36" s="156"/>
      <c r="E36" s="156"/>
      <c r="F36" s="156"/>
      <c r="G36" s="156"/>
    </row>
    <row r="37" spans="1:7" x14ac:dyDescent="0.5">
      <c r="A37" s="156"/>
      <c r="B37" s="156"/>
      <c r="C37" s="156"/>
      <c r="D37" s="156"/>
      <c r="E37" s="156"/>
      <c r="F37" s="156"/>
      <c r="G37" s="156"/>
    </row>
    <row r="38" spans="1:7" x14ac:dyDescent="0.5">
      <c r="A38" s="156"/>
      <c r="B38" s="156"/>
      <c r="C38" s="156"/>
      <c r="D38" s="156"/>
      <c r="E38" s="156"/>
      <c r="F38" s="156"/>
      <c r="G38" s="156"/>
    </row>
  </sheetData>
  <sheetProtection algorithmName="SHA-512" hashValue="+Msh43voqJe6EGwvW44OvLUEYxgoDLyQu+RXsYLF6C6GeDiMfsYPLYsR12OiUlLv0LfOdmH4vtxV80GhWDhpKQ==" saltValue="z1sBV+ZcG70ktsrRcotYcg==" spinCount="100000" sheet="1" objects="1" scenarios="1"/>
  <mergeCells count="37">
    <mergeCell ref="A32:G32"/>
    <mergeCell ref="A33:G33"/>
    <mergeCell ref="A38:G38"/>
    <mergeCell ref="A34:G34"/>
    <mergeCell ref="A35:G35"/>
    <mergeCell ref="A36:G36"/>
    <mergeCell ref="A37:G37"/>
    <mergeCell ref="A31:G31"/>
    <mergeCell ref="A20:G20"/>
    <mergeCell ref="A21:G21"/>
    <mergeCell ref="A22:G22"/>
    <mergeCell ref="A23:G23"/>
    <mergeCell ref="A24:G24"/>
    <mergeCell ref="A25:G25"/>
    <mergeCell ref="A26:G26"/>
    <mergeCell ref="A27:G27"/>
    <mergeCell ref="A28:G28"/>
    <mergeCell ref="A29:G29"/>
    <mergeCell ref="A30:G30"/>
    <mergeCell ref="A19:G19"/>
    <mergeCell ref="A8:G8"/>
    <mergeCell ref="A9:G9"/>
    <mergeCell ref="A10:G10"/>
    <mergeCell ref="A11:G11"/>
    <mergeCell ref="A12:G12"/>
    <mergeCell ref="A13:G13"/>
    <mergeCell ref="A14:G14"/>
    <mergeCell ref="A15:G15"/>
    <mergeCell ref="A16:G16"/>
    <mergeCell ref="A17:G17"/>
    <mergeCell ref="A18:G18"/>
    <mergeCell ref="A7:G7"/>
    <mergeCell ref="A2:G2"/>
    <mergeCell ref="A3:G3"/>
    <mergeCell ref="A4:G4"/>
    <mergeCell ref="A5:G5"/>
    <mergeCell ref="A6:G6"/>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32"/>
  <sheetViews>
    <sheetView topLeftCell="A9" workbookViewId="0">
      <selection activeCell="A2" sqref="A2:G2"/>
    </sheetView>
  </sheetViews>
  <sheetFormatPr baseColWidth="10" defaultColWidth="11.41015625" defaultRowHeight="15.35" x14ac:dyDescent="0.5"/>
  <cols>
    <col min="1" max="1" width="13.1171875" style="74" customWidth="1"/>
    <col min="2" max="2" width="55.1171875" style="81" customWidth="1"/>
    <col min="3" max="16384" width="11.41015625" style="74"/>
  </cols>
  <sheetData>
    <row r="1" spans="1:3" x14ac:dyDescent="0.5">
      <c r="A1" s="72" t="s">
        <v>166</v>
      </c>
      <c r="B1" s="73">
        <v>30</v>
      </c>
      <c r="C1" s="74">
        <f>MAX($A$3:$A$32)-1</f>
        <v>29</v>
      </c>
    </row>
    <row r="2" spans="1:3" x14ac:dyDescent="0.5">
      <c r="A2" s="75" t="s">
        <v>35</v>
      </c>
      <c r="B2" s="76" t="s">
        <v>36</v>
      </c>
      <c r="C2" s="74" t="s">
        <v>37</v>
      </c>
    </row>
    <row r="3" spans="1:3" x14ac:dyDescent="0.5">
      <c r="A3" s="74">
        <v>1</v>
      </c>
      <c r="B3" s="77" t="s">
        <v>167</v>
      </c>
      <c r="C3" s="78"/>
    </row>
    <row r="4" spans="1:3" x14ac:dyDescent="0.5">
      <c r="A4" s="74">
        <v>2</v>
      </c>
      <c r="B4" s="77" t="s">
        <v>168</v>
      </c>
      <c r="C4" s="78" t="s">
        <v>39</v>
      </c>
    </row>
    <row r="5" spans="1:3" x14ac:dyDescent="0.5">
      <c r="A5" s="74">
        <v>3</v>
      </c>
      <c r="B5" s="77" t="s">
        <v>169</v>
      </c>
      <c r="C5" s="78"/>
    </row>
    <row r="6" spans="1:3" x14ac:dyDescent="0.5">
      <c r="A6" s="74">
        <v>4</v>
      </c>
      <c r="B6" s="77" t="s">
        <v>170</v>
      </c>
      <c r="C6" s="78"/>
    </row>
    <row r="7" spans="1:3" ht="28" x14ac:dyDescent="0.5">
      <c r="A7" s="74">
        <v>5</v>
      </c>
      <c r="B7" s="77" t="s">
        <v>171</v>
      </c>
      <c r="C7" s="78"/>
    </row>
    <row r="8" spans="1:3" x14ac:dyDescent="0.5">
      <c r="A8" s="74">
        <v>6</v>
      </c>
      <c r="B8" s="77" t="s">
        <v>172</v>
      </c>
      <c r="C8" s="78"/>
    </row>
    <row r="9" spans="1:3" x14ac:dyDescent="0.5">
      <c r="A9" s="74">
        <v>7</v>
      </c>
      <c r="B9" s="77" t="s">
        <v>173</v>
      </c>
      <c r="C9" s="78"/>
    </row>
    <row r="10" spans="1:3" x14ac:dyDescent="0.5">
      <c r="A10" s="74">
        <v>8</v>
      </c>
      <c r="B10" s="77" t="s">
        <v>174</v>
      </c>
      <c r="C10" s="78"/>
    </row>
    <row r="11" spans="1:3" x14ac:dyDescent="0.5">
      <c r="A11" s="74">
        <v>9</v>
      </c>
      <c r="B11" s="77" t="s">
        <v>175</v>
      </c>
      <c r="C11" s="78"/>
    </row>
    <row r="12" spans="1:3" x14ac:dyDescent="0.5">
      <c r="A12" s="74">
        <v>10</v>
      </c>
      <c r="B12" s="77" t="s">
        <v>176</v>
      </c>
      <c r="C12" s="78"/>
    </row>
    <row r="13" spans="1:3" x14ac:dyDescent="0.5">
      <c r="A13" s="74">
        <v>11</v>
      </c>
      <c r="B13" s="77" t="s">
        <v>177</v>
      </c>
      <c r="C13" s="78"/>
    </row>
    <row r="14" spans="1:3" x14ac:dyDescent="0.5">
      <c r="A14" s="74">
        <v>12</v>
      </c>
      <c r="B14" s="77" t="s">
        <v>178</v>
      </c>
      <c r="C14" s="78"/>
    </row>
    <row r="15" spans="1:3" x14ac:dyDescent="0.5">
      <c r="A15" s="74">
        <v>13</v>
      </c>
      <c r="B15" s="77" t="s">
        <v>179</v>
      </c>
      <c r="C15" s="78"/>
    </row>
    <row r="16" spans="1:3" x14ac:dyDescent="0.5">
      <c r="A16" s="74">
        <v>14</v>
      </c>
      <c r="B16" s="77" t="s">
        <v>180</v>
      </c>
      <c r="C16" s="78"/>
    </row>
    <row r="17" spans="1:3" x14ac:dyDescent="0.5">
      <c r="A17" s="74">
        <v>15</v>
      </c>
      <c r="B17" s="77" t="s">
        <v>181</v>
      </c>
      <c r="C17" s="78"/>
    </row>
    <row r="18" spans="1:3" x14ac:dyDescent="0.5">
      <c r="A18" s="74">
        <v>16</v>
      </c>
      <c r="B18" s="77" t="s">
        <v>182</v>
      </c>
      <c r="C18" s="78"/>
    </row>
    <row r="19" spans="1:3" x14ac:dyDescent="0.5">
      <c r="A19" s="74">
        <v>17</v>
      </c>
      <c r="B19" s="77" t="s">
        <v>183</v>
      </c>
      <c r="C19" s="78"/>
    </row>
    <row r="20" spans="1:3" ht="28" x14ac:dyDescent="0.5">
      <c r="A20" s="74">
        <v>18</v>
      </c>
      <c r="B20" s="77" t="s">
        <v>184</v>
      </c>
      <c r="C20" s="78"/>
    </row>
    <row r="21" spans="1:3" x14ac:dyDescent="0.5">
      <c r="A21" s="74">
        <v>19</v>
      </c>
      <c r="B21" s="77" t="s">
        <v>185</v>
      </c>
      <c r="C21" s="78"/>
    </row>
    <row r="22" spans="1:3" ht="28" x14ac:dyDescent="0.5">
      <c r="A22" s="74">
        <v>20</v>
      </c>
      <c r="B22" s="77" t="s">
        <v>186</v>
      </c>
      <c r="C22" s="78"/>
    </row>
    <row r="23" spans="1:3" x14ac:dyDescent="0.5">
      <c r="A23" s="74">
        <v>21</v>
      </c>
      <c r="B23" s="77" t="s">
        <v>187</v>
      </c>
      <c r="C23" s="78"/>
    </row>
    <row r="24" spans="1:3" ht="28" x14ac:dyDescent="0.5">
      <c r="A24" s="74">
        <v>22</v>
      </c>
      <c r="B24" s="77" t="s">
        <v>188</v>
      </c>
      <c r="C24" s="78"/>
    </row>
    <row r="25" spans="1:3" x14ac:dyDescent="0.5">
      <c r="A25" s="74">
        <v>23</v>
      </c>
      <c r="B25" s="79" t="s">
        <v>189</v>
      </c>
      <c r="C25" s="78"/>
    </row>
    <row r="26" spans="1:3" x14ac:dyDescent="0.5">
      <c r="A26" s="74">
        <v>24</v>
      </c>
      <c r="B26" s="79" t="s">
        <v>190</v>
      </c>
      <c r="C26" s="78"/>
    </row>
    <row r="27" spans="1:3" x14ac:dyDescent="0.5">
      <c r="A27" s="74">
        <v>25</v>
      </c>
      <c r="B27" s="79" t="s">
        <v>191</v>
      </c>
      <c r="C27" s="78"/>
    </row>
    <row r="28" spans="1:3" x14ac:dyDescent="0.5">
      <c r="A28" s="74">
        <v>26</v>
      </c>
      <c r="B28" s="79" t="s">
        <v>253</v>
      </c>
      <c r="C28" s="78"/>
    </row>
    <row r="29" spans="1:3" x14ac:dyDescent="0.5">
      <c r="A29" s="74">
        <v>27</v>
      </c>
      <c r="B29" s="79" t="s">
        <v>274</v>
      </c>
      <c r="C29" s="78"/>
    </row>
    <row r="30" spans="1:3" x14ac:dyDescent="0.5">
      <c r="A30" s="74">
        <v>28</v>
      </c>
      <c r="B30" s="79" t="s">
        <v>302</v>
      </c>
      <c r="C30" s="78"/>
    </row>
    <row r="31" spans="1:3" x14ac:dyDescent="0.5">
      <c r="A31" s="74">
        <v>29</v>
      </c>
      <c r="B31" s="76" t="s">
        <v>6</v>
      </c>
      <c r="C31" s="80"/>
    </row>
    <row r="32" spans="1:3" x14ac:dyDescent="0.5">
      <c r="A32" s="74">
        <v>30</v>
      </c>
      <c r="B32" s="81" t="s">
        <v>313</v>
      </c>
    </row>
  </sheetData>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3"/>
  <sheetViews>
    <sheetView workbookViewId="0">
      <selection activeCell="A2" sqref="A2:G2"/>
    </sheetView>
  </sheetViews>
  <sheetFormatPr baseColWidth="10" defaultColWidth="11.41015625" defaultRowHeight="14" x14ac:dyDescent="0.45"/>
  <cols>
    <col min="1" max="1" width="13.1171875" style="72" customWidth="1"/>
    <col min="2" max="2" width="55.1171875" style="72" customWidth="1"/>
    <col min="3" max="16384" width="11.41015625" style="72"/>
  </cols>
  <sheetData>
    <row r="1" spans="1:3" x14ac:dyDescent="0.45">
      <c r="A1" s="72" t="s">
        <v>192</v>
      </c>
      <c r="B1" s="82">
        <v>21</v>
      </c>
      <c r="C1" s="72">
        <f>MAX($A$3:$A$23)-1</f>
        <v>20</v>
      </c>
    </row>
    <row r="2" spans="1:3" x14ac:dyDescent="0.45">
      <c r="A2" s="83" t="s">
        <v>35</v>
      </c>
      <c r="B2" s="83" t="s">
        <v>36</v>
      </c>
      <c r="C2" s="72" t="s">
        <v>37</v>
      </c>
    </row>
    <row r="3" spans="1:3" ht="15.35" x14ac:dyDescent="0.5">
      <c r="A3" s="74">
        <v>1</v>
      </c>
      <c r="B3" s="77" t="s">
        <v>254</v>
      </c>
      <c r="C3" s="78"/>
    </row>
    <row r="4" spans="1:3" ht="15.35" x14ac:dyDescent="0.5">
      <c r="A4" s="74">
        <v>2</v>
      </c>
      <c r="B4" s="79" t="s">
        <v>189</v>
      </c>
      <c r="C4" s="78"/>
    </row>
    <row r="5" spans="1:3" ht="15.35" x14ac:dyDescent="0.5">
      <c r="A5" s="74">
        <v>3</v>
      </c>
      <c r="B5" s="77" t="s">
        <v>169</v>
      </c>
      <c r="C5" s="78"/>
    </row>
    <row r="6" spans="1:3" ht="15.35" x14ac:dyDescent="0.5">
      <c r="A6" s="74">
        <v>4</v>
      </c>
      <c r="B6" s="77" t="s">
        <v>170</v>
      </c>
      <c r="C6" s="78"/>
    </row>
    <row r="7" spans="1:3" ht="28" x14ac:dyDescent="0.5">
      <c r="A7" s="74">
        <v>5</v>
      </c>
      <c r="B7" s="77" t="s">
        <v>171</v>
      </c>
      <c r="C7" s="78"/>
    </row>
    <row r="8" spans="1:3" ht="15.35" x14ac:dyDescent="0.5">
      <c r="A8" s="74">
        <v>6</v>
      </c>
      <c r="B8" s="77" t="s">
        <v>172</v>
      </c>
      <c r="C8" s="78"/>
    </row>
    <row r="9" spans="1:3" ht="15.35" x14ac:dyDescent="0.5">
      <c r="A9" s="74">
        <v>7</v>
      </c>
      <c r="B9" s="77" t="s">
        <v>173</v>
      </c>
      <c r="C9" s="78"/>
    </row>
    <row r="10" spans="1:3" ht="15.35" x14ac:dyDescent="0.5">
      <c r="A10" s="74">
        <v>8</v>
      </c>
      <c r="B10" s="77" t="s">
        <v>174</v>
      </c>
      <c r="C10" s="78"/>
    </row>
    <row r="11" spans="1:3" ht="15.35" x14ac:dyDescent="0.5">
      <c r="A11" s="74">
        <v>9</v>
      </c>
      <c r="B11" s="77" t="s">
        <v>175</v>
      </c>
      <c r="C11" s="78"/>
    </row>
    <row r="12" spans="1:3" ht="15.35" x14ac:dyDescent="0.5">
      <c r="A12" s="74">
        <v>10</v>
      </c>
      <c r="B12" s="77" t="s">
        <v>176</v>
      </c>
      <c r="C12" s="78"/>
    </row>
    <row r="13" spans="1:3" ht="15.35" x14ac:dyDescent="0.5">
      <c r="A13" s="74">
        <v>11</v>
      </c>
      <c r="B13" s="77" t="s">
        <v>177</v>
      </c>
      <c r="C13" s="78"/>
    </row>
    <row r="14" spans="1:3" ht="15.35" x14ac:dyDescent="0.5">
      <c r="A14" s="74">
        <v>12</v>
      </c>
      <c r="B14" s="77" t="s">
        <v>178</v>
      </c>
      <c r="C14" s="78"/>
    </row>
    <row r="15" spans="1:3" ht="15.35" x14ac:dyDescent="0.5">
      <c r="A15" s="74">
        <v>13</v>
      </c>
      <c r="B15" s="77" t="s">
        <v>179</v>
      </c>
      <c r="C15" s="78"/>
    </row>
    <row r="16" spans="1:3" ht="15.35" x14ac:dyDescent="0.5">
      <c r="A16" s="74">
        <v>14</v>
      </c>
      <c r="B16" s="77" t="s">
        <v>180</v>
      </c>
      <c r="C16" s="78"/>
    </row>
    <row r="17" spans="1:3" ht="15.35" x14ac:dyDescent="0.5">
      <c r="A17" s="74">
        <v>15</v>
      </c>
      <c r="B17" s="77" t="s">
        <v>181</v>
      </c>
      <c r="C17" s="78"/>
    </row>
    <row r="18" spans="1:3" ht="15.35" x14ac:dyDescent="0.5">
      <c r="A18" s="74">
        <v>16</v>
      </c>
      <c r="B18" s="77" t="s">
        <v>182</v>
      </c>
      <c r="C18" s="78"/>
    </row>
    <row r="19" spans="1:3" ht="28" x14ac:dyDescent="0.5">
      <c r="A19" s="74">
        <v>17</v>
      </c>
      <c r="B19" s="77" t="s">
        <v>250</v>
      </c>
      <c r="C19" s="78"/>
    </row>
    <row r="20" spans="1:3" ht="28" x14ac:dyDescent="0.5">
      <c r="A20" s="74">
        <v>18</v>
      </c>
      <c r="B20" s="77" t="s">
        <v>248</v>
      </c>
      <c r="C20" s="78"/>
    </row>
    <row r="21" spans="1:3" ht="15.35" x14ac:dyDescent="0.5">
      <c r="A21" s="74">
        <v>19</v>
      </c>
      <c r="B21" s="77" t="s">
        <v>249</v>
      </c>
      <c r="C21" s="78"/>
    </row>
    <row r="22" spans="1:3" ht="15.35" x14ac:dyDescent="0.5">
      <c r="A22" s="74">
        <v>20</v>
      </c>
      <c r="B22" s="76" t="s">
        <v>6</v>
      </c>
      <c r="C22" s="80"/>
    </row>
    <row r="23" spans="1:3" ht="15.35" x14ac:dyDescent="0.5">
      <c r="A23" s="74">
        <v>21</v>
      </c>
      <c r="B23" s="81" t="s">
        <v>313</v>
      </c>
      <c r="C23" s="74"/>
    </row>
  </sheetData>
  <pageMargins left="0.78740157499999996" right="0.78740157499999996" top="0.984251969" bottom="0.984251969" header="0.4921259845" footer="0.49212598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50"/>
  <sheetViews>
    <sheetView topLeftCell="A9" workbookViewId="0">
      <selection activeCell="A2" sqref="A2:G2"/>
    </sheetView>
  </sheetViews>
  <sheetFormatPr baseColWidth="10" defaultColWidth="11.41015625" defaultRowHeight="14" x14ac:dyDescent="0.45"/>
  <cols>
    <col min="1" max="1" width="14.234375" style="79" customWidth="1"/>
    <col min="2" max="2" width="52.3515625" style="79" customWidth="1"/>
    <col min="3" max="16384" width="11.41015625" style="79"/>
  </cols>
  <sheetData>
    <row r="1" spans="1:5" ht="15.7" thickBot="1" x14ac:dyDescent="0.55000000000000004">
      <c r="A1" s="84" t="s">
        <v>236</v>
      </c>
      <c r="B1" s="85">
        <v>19</v>
      </c>
      <c r="C1" s="74">
        <v>19</v>
      </c>
      <c r="D1" s="79">
        <v>19</v>
      </c>
      <c r="E1" s="79">
        <v>19</v>
      </c>
    </row>
    <row r="2" spans="1:5" ht="15.7" thickTop="1" x14ac:dyDescent="0.5">
      <c r="A2" s="86" t="s">
        <v>193</v>
      </c>
      <c r="B2" s="86" t="s">
        <v>194</v>
      </c>
      <c r="C2" s="74"/>
    </row>
    <row r="3" spans="1:5" x14ac:dyDescent="0.45">
      <c r="A3" s="79">
        <v>1</v>
      </c>
      <c r="B3" s="79" t="s">
        <v>195</v>
      </c>
    </row>
    <row r="4" spans="1:5" x14ac:dyDescent="0.45">
      <c r="A4" s="79">
        <v>2</v>
      </c>
      <c r="B4" s="79" t="s">
        <v>196</v>
      </c>
    </row>
    <row r="5" spans="1:5" x14ac:dyDescent="0.45">
      <c r="A5" s="79">
        <v>3</v>
      </c>
      <c r="B5" s="79" t="s">
        <v>197</v>
      </c>
    </row>
    <row r="6" spans="1:5" x14ac:dyDescent="0.45">
      <c r="A6" s="79">
        <v>4</v>
      </c>
      <c r="B6" s="79" t="s">
        <v>198</v>
      </c>
    </row>
    <row r="7" spans="1:5" x14ac:dyDescent="0.45">
      <c r="A7" s="79">
        <v>5</v>
      </c>
      <c r="B7" s="79" t="s">
        <v>199</v>
      </c>
    </row>
    <row r="8" spans="1:5" x14ac:dyDescent="0.45">
      <c r="A8" s="79">
        <v>6</v>
      </c>
      <c r="B8" s="79" t="s">
        <v>200</v>
      </c>
    </row>
    <row r="9" spans="1:5" x14ac:dyDescent="0.45">
      <c r="A9" s="79">
        <v>7</v>
      </c>
      <c r="B9" s="79" t="s">
        <v>201</v>
      </c>
    </row>
    <row r="10" spans="1:5" x14ac:dyDescent="0.45">
      <c r="A10" s="79">
        <v>8</v>
      </c>
      <c r="B10" s="79" t="s">
        <v>202</v>
      </c>
    </row>
    <row r="11" spans="1:5" x14ac:dyDescent="0.45">
      <c r="A11" s="79">
        <v>9</v>
      </c>
      <c r="B11" s="79" t="s">
        <v>203</v>
      </c>
    </row>
    <row r="12" spans="1:5" x14ac:dyDescent="0.45">
      <c r="A12" s="79">
        <v>10</v>
      </c>
      <c r="B12" s="79" t="s">
        <v>204</v>
      </c>
    </row>
    <row r="13" spans="1:5" x14ac:dyDescent="0.45">
      <c r="A13" s="79">
        <v>11</v>
      </c>
      <c r="B13" s="79" t="s">
        <v>205</v>
      </c>
    </row>
    <row r="14" spans="1:5" x14ac:dyDescent="0.45">
      <c r="A14" s="79">
        <v>12</v>
      </c>
      <c r="B14" s="79" t="s">
        <v>206</v>
      </c>
    </row>
    <row r="15" spans="1:5" x14ac:dyDescent="0.45">
      <c r="A15" s="79">
        <v>13</v>
      </c>
      <c r="B15" s="79" t="s">
        <v>207</v>
      </c>
    </row>
    <row r="16" spans="1:5" x14ac:dyDescent="0.45">
      <c r="A16" s="79">
        <v>14</v>
      </c>
      <c r="B16" s="79" t="s">
        <v>208</v>
      </c>
    </row>
    <row r="17" spans="1:5" x14ac:dyDescent="0.45">
      <c r="A17" s="79">
        <v>15</v>
      </c>
      <c r="B17" s="79" t="s">
        <v>209</v>
      </c>
    </row>
    <row r="18" spans="1:5" x14ac:dyDescent="0.45">
      <c r="A18" s="79">
        <v>16</v>
      </c>
      <c r="B18" s="79" t="s">
        <v>210</v>
      </c>
    </row>
    <row r="19" spans="1:5" x14ac:dyDescent="0.45">
      <c r="A19" s="79">
        <v>17</v>
      </c>
      <c r="B19" s="79" t="s">
        <v>211</v>
      </c>
    </row>
    <row r="20" spans="1:5" x14ac:dyDescent="0.45">
      <c r="A20" s="79">
        <v>18</v>
      </c>
      <c r="B20" s="79" t="s">
        <v>212</v>
      </c>
    </row>
    <row r="21" spans="1:5" x14ac:dyDescent="0.45">
      <c r="A21" s="79">
        <v>19</v>
      </c>
      <c r="B21" s="79" t="s">
        <v>213</v>
      </c>
    </row>
    <row r="27" spans="1:5" x14ac:dyDescent="0.45">
      <c r="B27" s="79" t="s">
        <v>214</v>
      </c>
    </row>
    <row r="28" spans="1:5" x14ac:dyDescent="0.45">
      <c r="B28" s="79" t="s">
        <v>215</v>
      </c>
    </row>
    <row r="31" spans="1:5" ht="15.7" thickBot="1" x14ac:dyDescent="0.55000000000000004">
      <c r="A31" s="84" t="s">
        <v>235</v>
      </c>
      <c r="B31" s="85">
        <v>15</v>
      </c>
      <c r="C31" s="74">
        <v>11</v>
      </c>
      <c r="D31" s="79">
        <v>10</v>
      </c>
      <c r="E31" s="79">
        <v>3</v>
      </c>
    </row>
    <row r="32" spans="1:5" ht="15.7" thickTop="1" x14ac:dyDescent="0.5">
      <c r="A32" s="86" t="s">
        <v>193</v>
      </c>
      <c r="B32" s="86" t="s">
        <v>194</v>
      </c>
      <c r="C32" s="74"/>
    </row>
    <row r="33" spans="1:2" x14ac:dyDescent="0.45">
      <c r="A33" s="79">
        <v>1</v>
      </c>
      <c r="B33" s="79" t="s">
        <v>195</v>
      </c>
    </row>
    <row r="34" spans="1:2" x14ac:dyDescent="0.45">
      <c r="A34" s="79">
        <v>2</v>
      </c>
      <c r="B34" s="79" t="s">
        <v>196</v>
      </c>
    </row>
    <row r="35" spans="1:2" x14ac:dyDescent="0.45">
      <c r="A35" s="79">
        <v>3</v>
      </c>
      <c r="B35" s="79" t="s">
        <v>197</v>
      </c>
    </row>
    <row r="36" spans="1:2" x14ac:dyDescent="0.45">
      <c r="A36" s="79">
        <v>4</v>
      </c>
      <c r="B36" s="79" t="s">
        <v>198</v>
      </c>
    </row>
    <row r="37" spans="1:2" x14ac:dyDescent="0.45">
      <c r="A37" s="79">
        <v>5</v>
      </c>
      <c r="B37" s="79" t="s">
        <v>199</v>
      </c>
    </row>
    <row r="38" spans="1:2" x14ac:dyDescent="0.45">
      <c r="A38" s="79">
        <v>6</v>
      </c>
      <c r="B38" s="79" t="s">
        <v>200</v>
      </c>
    </row>
    <row r="39" spans="1:2" x14ac:dyDescent="0.45">
      <c r="A39" s="79">
        <v>7</v>
      </c>
      <c r="B39" s="79" t="s">
        <v>201</v>
      </c>
    </row>
    <row r="40" spans="1:2" x14ac:dyDescent="0.45">
      <c r="A40" s="79">
        <v>8</v>
      </c>
      <c r="B40" s="79" t="s">
        <v>202</v>
      </c>
    </row>
    <row r="41" spans="1:2" x14ac:dyDescent="0.45">
      <c r="A41" s="79">
        <v>9</v>
      </c>
      <c r="B41" s="79" t="s">
        <v>203</v>
      </c>
    </row>
    <row r="42" spans="1:2" x14ac:dyDescent="0.45">
      <c r="A42" s="79">
        <v>10</v>
      </c>
      <c r="B42" s="79" t="s">
        <v>204</v>
      </c>
    </row>
    <row r="43" spans="1:2" x14ac:dyDescent="0.45">
      <c r="A43" s="79">
        <v>11</v>
      </c>
      <c r="B43" s="79" t="s">
        <v>205</v>
      </c>
    </row>
    <row r="44" spans="1:2" x14ac:dyDescent="0.45">
      <c r="A44" s="79">
        <v>12</v>
      </c>
      <c r="B44" s="79" t="s">
        <v>206</v>
      </c>
    </row>
    <row r="45" spans="1:2" x14ac:dyDescent="0.45">
      <c r="A45" s="79">
        <v>13</v>
      </c>
      <c r="B45" s="79" t="s">
        <v>207</v>
      </c>
    </row>
    <row r="46" spans="1:2" x14ac:dyDescent="0.45">
      <c r="A46" s="79">
        <v>14</v>
      </c>
      <c r="B46" s="79" t="s">
        <v>208</v>
      </c>
    </row>
    <row r="47" spans="1:2" x14ac:dyDescent="0.45">
      <c r="A47" s="79">
        <v>15</v>
      </c>
      <c r="B47" s="79" t="s">
        <v>209</v>
      </c>
    </row>
    <row r="48" spans="1:2" x14ac:dyDescent="0.45">
      <c r="A48" s="79">
        <v>16</v>
      </c>
      <c r="B48" s="79" t="s">
        <v>210</v>
      </c>
    </row>
    <row r="49" spans="1:2" x14ac:dyDescent="0.45">
      <c r="A49" s="79">
        <v>17</v>
      </c>
      <c r="B49" s="79" t="s">
        <v>211</v>
      </c>
    </row>
    <row r="50" spans="1:2" x14ac:dyDescent="0.45">
      <c r="A50" s="79">
        <v>18</v>
      </c>
      <c r="B50" s="79" t="s">
        <v>216</v>
      </c>
    </row>
  </sheetData>
  <pageMargins left="0.78740157499999996" right="0.78740157499999996" top="0.984251969" bottom="0.984251969" header="0.4921259845" footer="0.492125984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7"/>
  <dimension ref="A1:C20"/>
  <sheetViews>
    <sheetView workbookViewId="0">
      <selection activeCell="A2" sqref="A2:G2"/>
    </sheetView>
  </sheetViews>
  <sheetFormatPr baseColWidth="10" defaultColWidth="11.41015625" defaultRowHeight="15.35" x14ac:dyDescent="0.5"/>
  <cols>
    <col min="1" max="1" width="24.41015625" style="20" customWidth="1"/>
    <col min="2" max="2" width="56.87890625" style="30" customWidth="1"/>
    <col min="3" max="16384" width="11.41015625" style="20"/>
  </cols>
  <sheetData>
    <row r="1" spans="1:3" ht="15.7" thickBot="1" x14ac:dyDescent="0.55000000000000004">
      <c r="A1" s="50" t="s">
        <v>42</v>
      </c>
      <c r="B1" s="47">
        <v>18</v>
      </c>
      <c r="C1" s="20">
        <f>MAX($A$3:$A$20)-1</f>
        <v>17</v>
      </c>
    </row>
    <row r="2" spans="1:3" ht="15.7" thickTop="1" x14ac:dyDescent="0.5">
      <c r="A2" s="50"/>
      <c r="B2" s="48" t="s">
        <v>36</v>
      </c>
      <c r="C2" s="20" t="s">
        <v>38</v>
      </c>
    </row>
    <row r="3" spans="1:3" x14ac:dyDescent="0.5">
      <c r="A3" s="50">
        <v>1</v>
      </c>
      <c r="B3" s="49" t="s">
        <v>47</v>
      </c>
      <c r="C3" s="27"/>
    </row>
    <row r="4" spans="1:3" x14ac:dyDescent="0.5">
      <c r="A4" s="50">
        <v>2</v>
      </c>
      <c r="B4" s="49" t="s">
        <v>48</v>
      </c>
      <c r="C4" s="27" t="s">
        <v>39</v>
      </c>
    </row>
    <row r="5" spans="1:3" x14ac:dyDescent="0.5">
      <c r="A5" s="50">
        <v>3</v>
      </c>
      <c r="B5" s="49" t="s">
        <v>45</v>
      </c>
      <c r="C5" s="27"/>
    </row>
    <row r="6" spans="1:3" x14ac:dyDescent="0.5">
      <c r="A6" s="50">
        <v>4</v>
      </c>
      <c r="B6" s="49" t="s">
        <v>49</v>
      </c>
      <c r="C6" s="27"/>
    </row>
    <row r="7" spans="1:3" x14ac:dyDescent="0.5">
      <c r="A7" s="50">
        <v>5</v>
      </c>
      <c r="B7" s="49" t="s">
        <v>50</v>
      </c>
      <c r="C7" s="27"/>
    </row>
    <row r="8" spans="1:3" x14ac:dyDescent="0.5">
      <c r="A8" s="50">
        <v>6</v>
      </c>
      <c r="B8" s="49" t="s">
        <v>51</v>
      </c>
      <c r="C8" s="27" t="s">
        <v>39</v>
      </c>
    </row>
    <row r="9" spans="1:3" x14ac:dyDescent="0.5">
      <c r="A9" s="50">
        <v>7</v>
      </c>
      <c r="B9" s="49" t="s">
        <v>52</v>
      </c>
      <c r="C9" s="27"/>
    </row>
    <row r="10" spans="1:3" x14ac:dyDescent="0.5">
      <c r="A10" s="50">
        <v>8</v>
      </c>
      <c r="B10" s="49" t="s">
        <v>53</v>
      </c>
      <c r="C10" s="27" t="s">
        <v>39</v>
      </c>
    </row>
    <row r="11" spans="1:3" ht="25.35" x14ac:dyDescent="0.5">
      <c r="A11" s="50">
        <v>9</v>
      </c>
      <c r="B11" s="49" t="s">
        <v>61</v>
      </c>
      <c r="C11" s="27"/>
    </row>
    <row r="12" spans="1:3" ht="25.35" x14ac:dyDescent="0.5">
      <c r="A12" s="50">
        <v>10</v>
      </c>
      <c r="B12" s="49" t="s">
        <v>62</v>
      </c>
      <c r="C12" s="27"/>
    </row>
    <row r="13" spans="1:3" ht="25.35" x14ac:dyDescent="0.5">
      <c r="A13" s="50">
        <v>11</v>
      </c>
      <c r="B13" s="49" t="s">
        <v>63</v>
      </c>
      <c r="C13" s="27"/>
    </row>
    <row r="14" spans="1:3" x14ac:dyDescent="0.5">
      <c r="A14" s="50">
        <v>12</v>
      </c>
      <c r="B14" s="49" t="s">
        <v>65</v>
      </c>
      <c r="C14" s="27"/>
    </row>
    <row r="15" spans="1:3" x14ac:dyDescent="0.5">
      <c r="A15" s="50">
        <v>13</v>
      </c>
      <c r="B15" s="49" t="s">
        <v>149</v>
      </c>
      <c r="C15" s="27"/>
    </row>
    <row r="16" spans="1:3" x14ac:dyDescent="0.5">
      <c r="A16" s="50">
        <v>14</v>
      </c>
      <c r="B16" s="49" t="s">
        <v>158</v>
      </c>
      <c r="C16" s="23"/>
    </row>
    <row r="17" spans="1:3" x14ac:dyDescent="0.5">
      <c r="A17" s="50">
        <v>15</v>
      </c>
      <c r="B17" s="49" t="s">
        <v>150</v>
      </c>
      <c r="C17" s="23"/>
    </row>
    <row r="18" spans="1:3" x14ac:dyDescent="0.5">
      <c r="A18" s="50">
        <v>16</v>
      </c>
      <c r="B18" s="49" t="s">
        <v>241</v>
      </c>
      <c r="C18" s="23"/>
    </row>
    <row r="19" spans="1:3" x14ac:dyDescent="0.5">
      <c r="A19" s="50">
        <v>17</v>
      </c>
      <c r="B19" s="49" t="s">
        <v>6</v>
      </c>
      <c r="C19" s="23"/>
    </row>
    <row r="20" spans="1:3" x14ac:dyDescent="0.5">
      <c r="A20" s="50">
        <v>18</v>
      </c>
      <c r="B20" s="49" t="s">
        <v>313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9"/>
  <dimension ref="A1:C27"/>
  <sheetViews>
    <sheetView topLeftCell="A6" workbookViewId="0">
      <selection activeCell="A2" sqref="A2:G2"/>
    </sheetView>
  </sheetViews>
  <sheetFormatPr baseColWidth="10" defaultColWidth="11.41015625" defaultRowHeight="15.35" x14ac:dyDescent="0.5"/>
  <cols>
    <col min="1" max="1" width="13.1171875" style="51" customWidth="1"/>
    <col min="2" max="2" width="62.87890625" style="51" customWidth="1"/>
    <col min="3" max="16384" width="11.41015625" style="51"/>
  </cols>
  <sheetData>
    <row r="1" spans="1:3" ht="15.7" thickBot="1" x14ac:dyDescent="0.55000000000000004">
      <c r="A1" s="51" t="s">
        <v>43</v>
      </c>
      <c r="B1" s="52">
        <v>24</v>
      </c>
      <c r="C1" s="51">
        <f>MAX($A$3:$A$27)-1</f>
        <v>23</v>
      </c>
    </row>
    <row r="2" spans="1:3" ht="15.7" thickTop="1" x14ac:dyDescent="0.5">
      <c r="A2" s="53" t="s">
        <v>35</v>
      </c>
      <c r="B2" s="53" t="s">
        <v>36</v>
      </c>
      <c r="C2" s="51" t="s">
        <v>37</v>
      </c>
    </row>
    <row r="3" spans="1:3" x14ac:dyDescent="0.5">
      <c r="A3" s="54">
        <v>1</v>
      </c>
      <c r="B3" s="49" t="s">
        <v>47</v>
      </c>
      <c r="C3" s="49"/>
    </row>
    <row r="4" spans="1:3" x14ac:dyDescent="0.5">
      <c r="A4" s="54">
        <v>2</v>
      </c>
      <c r="B4" s="49" t="s">
        <v>48</v>
      </c>
      <c r="C4" s="49" t="s">
        <v>39</v>
      </c>
    </row>
    <row r="5" spans="1:3" x14ac:dyDescent="0.5">
      <c r="A5" s="54">
        <v>3</v>
      </c>
      <c r="B5" s="49" t="s">
        <v>55</v>
      </c>
      <c r="C5" s="49"/>
    </row>
    <row r="6" spans="1:3" x14ac:dyDescent="0.5">
      <c r="A6" s="54">
        <v>4</v>
      </c>
      <c r="B6" s="49" t="s">
        <v>58</v>
      </c>
      <c r="C6" s="49" t="s">
        <v>39</v>
      </c>
    </row>
    <row r="7" spans="1:3" x14ac:dyDescent="0.5">
      <c r="A7" s="54">
        <v>5</v>
      </c>
      <c r="B7" s="49" t="s">
        <v>56</v>
      </c>
      <c r="C7" s="49"/>
    </row>
    <row r="8" spans="1:3" x14ac:dyDescent="0.5">
      <c r="A8" s="54">
        <v>6</v>
      </c>
      <c r="B8" s="49" t="s">
        <v>59</v>
      </c>
      <c r="C8" s="49" t="s">
        <v>39</v>
      </c>
    </row>
    <row r="9" spans="1:3" x14ac:dyDescent="0.5">
      <c r="A9" s="54">
        <v>7</v>
      </c>
      <c r="B9" s="49" t="s">
        <v>57</v>
      </c>
      <c r="C9" s="49"/>
    </row>
    <row r="10" spans="1:3" ht="25.35" x14ac:dyDescent="0.5">
      <c r="A10" s="54">
        <v>8</v>
      </c>
      <c r="B10" s="49" t="s">
        <v>60</v>
      </c>
      <c r="C10" s="49" t="s">
        <v>39</v>
      </c>
    </row>
    <row r="11" spans="1:3" x14ac:dyDescent="0.5">
      <c r="A11" s="54">
        <v>9</v>
      </c>
      <c r="B11" s="49" t="s">
        <v>45</v>
      </c>
      <c r="C11" s="49"/>
    </row>
    <row r="12" spans="1:3" x14ac:dyDescent="0.5">
      <c r="A12" s="54">
        <v>10</v>
      </c>
      <c r="B12" s="49" t="s">
        <v>54</v>
      </c>
      <c r="C12" s="49"/>
    </row>
    <row r="13" spans="1:3" x14ac:dyDescent="0.5">
      <c r="A13" s="54">
        <v>11</v>
      </c>
      <c r="B13" s="49" t="s">
        <v>46</v>
      </c>
      <c r="C13" s="49"/>
    </row>
    <row r="14" spans="1:3" x14ac:dyDescent="0.5">
      <c r="A14" s="54">
        <v>12</v>
      </c>
      <c r="B14" s="49" t="s">
        <v>66</v>
      </c>
      <c r="C14" s="49"/>
    </row>
    <row r="15" spans="1:3" x14ac:dyDescent="0.5">
      <c r="A15" s="54">
        <v>13</v>
      </c>
      <c r="B15" s="49" t="s">
        <v>67</v>
      </c>
      <c r="C15" s="49"/>
    </row>
    <row r="16" spans="1:3" x14ac:dyDescent="0.5">
      <c r="A16" s="54">
        <v>14</v>
      </c>
      <c r="B16" s="49" t="s">
        <v>68</v>
      </c>
      <c r="C16" s="49"/>
    </row>
    <row r="17" spans="1:3" x14ac:dyDescent="0.5">
      <c r="A17" s="54">
        <v>15</v>
      </c>
      <c r="B17" s="49" t="s">
        <v>69</v>
      </c>
      <c r="C17" s="49"/>
    </row>
    <row r="18" spans="1:3" x14ac:dyDescent="0.5">
      <c r="A18" s="54">
        <v>16</v>
      </c>
      <c r="B18" s="49" t="s">
        <v>105</v>
      </c>
      <c r="C18" s="49"/>
    </row>
    <row r="19" spans="1:3" x14ac:dyDescent="0.5">
      <c r="A19" s="54">
        <v>17</v>
      </c>
      <c r="B19" s="49" t="s">
        <v>161</v>
      </c>
      <c r="C19" s="49"/>
    </row>
    <row r="20" spans="1:3" x14ac:dyDescent="0.5">
      <c r="A20" s="54">
        <v>18</v>
      </c>
      <c r="B20" s="49" t="s">
        <v>242</v>
      </c>
      <c r="C20" s="49"/>
    </row>
    <row r="21" spans="1:3" x14ac:dyDescent="0.5">
      <c r="A21" s="54">
        <v>19</v>
      </c>
      <c r="B21" s="49" t="s">
        <v>124</v>
      </c>
      <c r="C21" s="49"/>
    </row>
    <row r="22" spans="1:3" x14ac:dyDescent="0.5">
      <c r="A22" s="54">
        <v>20</v>
      </c>
      <c r="B22" s="49" t="s">
        <v>243</v>
      </c>
      <c r="C22" s="49"/>
    </row>
    <row r="23" spans="1:3" x14ac:dyDescent="0.5">
      <c r="A23" s="54">
        <v>21</v>
      </c>
      <c r="B23" s="49" t="s">
        <v>255</v>
      </c>
      <c r="C23" s="49"/>
    </row>
    <row r="24" spans="1:3" ht="25.35" x14ac:dyDescent="0.5">
      <c r="A24" s="54">
        <v>22</v>
      </c>
      <c r="B24" s="49" t="s">
        <v>297</v>
      </c>
      <c r="C24" s="49"/>
    </row>
    <row r="25" spans="1:3" x14ac:dyDescent="0.5">
      <c r="A25" s="54">
        <v>23</v>
      </c>
      <c r="B25" s="49" t="s">
        <v>6</v>
      </c>
      <c r="C25" s="49"/>
    </row>
    <row r="26" spans="1:3" x14ac:dyDescent="0.5">
      <c r="A26" s="54">
        <v>24</v>
      </c>
      <c r="B26" s="51" t="s">
        <v>313</v>
      </c>
    </row>
    <row r="27" spans="1:3" x14ac:dyDescent="0.5">
      <c r="A27" s="54"/>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9"/>
  <dimension ref="A1:C18"/>
  <sheetViews>
    <sheetView workbookViewId="0">
      <selection activeCell="A2" sqref="A2:G2"/>
    </sheetView>
  </sheetViews>
  <sheetFormatPr baseColWidth="10" defaultColWidth="11.41015625" defaultRowHeight="15.35" x14ac:dyDescent="0.5"/>
  <cols>
    <col min="1" max="1" width="13.1171875" style="51" customWidth="1"/>
    <col min="2" max="2" width="55.1171875" style="51" customWidth="1"/>
    <col min="3" max="16384" width="11.41015625" style="51"/>
  </cols>
  <sheetData>
    <row r="1" spans="1:3" ht="15.7" thickBot="1" x14ac:dyDescent="0.55000000000000004">
      <c r="A1" s="51" t="s">
        <v>108</v>
      </c>
      <c r="B1" s="52">
        <v>16</v>
      </c>
      <c r="C1" s="51">
        <f>MAX($A$3:$A$18)-1</f>
        <v>15</v>
      </c>
    </row>
    <row r="2" spans="1:3" ht="15.7" thickTop="1" x14ac:dyDescent="0.5">
      <c r="A2" s="53" t="s">
        <v>35</v>
      </c>
      <c r="B2" s="53" t="s">
        <v>36</v>
      </c>
      <c r="C2" s="51" t="s">
        <v>37</v>
      </c>
    </row>
    <row r="3" spans="1:3" x14ac:dyDescent="0.5">
      <c r="A3" s="49">
        <v>1</v>
      </c>
      <c r="B3" s="60" t="s">
        <v>122</v>
      </c>
      <c r="C3" s="55"/>
    </row>
    <row r="4" spans="1:3" x14ac:dyDescent="0.5">
      <c r="A4" s="49">
        <v>2</v>
      </c>
      <c r="B4" s="60" t="s">
        <v>123</v>
      </c>
      <c r="C4" s="56" t="s">
        <v>39</v>
      </c>
    </row>
    <row r="5" spans="1:3" ht="28" x14ac:dyDescent="0.5">
      <c r="A5" s="49">
        <v>3</v>
      </c>
      <c r="B5" s="60" t="s">
        <v>126</v>
      </c>
      <c r="C5" s="56"/>
    </row>
    <row r="6" spans="1:3" x14ac:dyDescent="0.5">
      <c r="A6" s="49">
        <v>4</v>
      </c>
      <c r="B6" s="60" t="s">
        <v>124</v>
      </c>
      <c r="C6" s="25"/>
    </row>
    <row r="7" spans="1:3" x14ac:dyDescent="0.5">
      <c r="A7" s="49">
        <v>5</v>
      </c>
      <c r="B7" s="60" t="s">
        <v>127</v>
      </c>
      <c r="C7" s="25"/>
    </row>
    <row r="8" spans="1:3" x14ac:dyDescent="0.5">
      <c r="A8" s="49">
        <v>6</v>
      </c>
      <c r="B8" s="60" t="s">
        <v>125</v>
      </c>
      <c r="C8" s="25"/>
    </row>
    <row r="9" spans="1:3" x14ac:dyDescent="0.5">
      <c r="A9" s="49">
        <v>7</v>
      </c>
      <c r="B9" s="60" t="s">
        <v>159</v>
      </c>
      <c r="C9" s="25"/>
    </row>
    <row r="10" spans="1:3" x14ac:dyDescent="0.5">
      <c r="A10" s="49">
        <v>8</v>
      </c>
      <c r="B10" s="60" t="s">
        <v>162</v>
      </c>
      <c r="C10" s="25"/>
    </row>
    <row r="11" spans="1:3" x14ac:dyDescent="0.5">
      <c r="A11" s="49">
        <v>9</v>
      </c>
      <c r="B11" s="60" t="s">
        <v>244</v>
      </c>
      <c r="C11" s="25"/>
    </row>
    <row r="12" spans="1:3" ht="56" x14ac:dyDescent="0.5">
      <c r="A12" s="49">
        <v>10</v>
      </c>
      <c r="B12" s="54" t="s">
        <v>256</v>
      </c>
      <c r="C12" s="25"/>
    </row>
    <row r="13" spans="1:3" ht="28" x14ac:dyDescent="0.5">
      <c r="A13" s="49">
        <v>11</v>
      </c>
      <c r="B13" s="60" t="s">
        <v>257</v>
      </c>
      <c r="C13" s="25"/>
    </row>
    <row r="14" spans="1:3" x14ac:dyDescent="0.5">
      <c r="A14" s="49">
        <v>12</v>
      </c>
      <c r="B14" s="54" t="s">
        <v>277</v>
      </c>
      <c r="C14" s="25"/>
    </row>
    <row r="15" spans="1:3" ht="28" x14ac:dyDescent="0.5">
      <c r="A15" s="49">
        <v>13</v>
      </c>
      <c r="B15" s="54" t="s">
        <v>276</v>
      </c>
      <c r="C15" s="25" t="s">
        <v>39</v>
      </c>
    </row>
    <row r="16" spans="1:3" x14ac:dyDescent="0.5">
      <c r="A16" s="49">
        <v>14</v>
      </c>
      <c r="B16" s="54" t="s">
        <v>298</v>
      </c>
      <c r="C16" s="25"/>
    </row>
    <row r="17" spans="1:2" x14ac:dyDescent="0.5">
      <c r="A17" s="49">
        <v>15</v>
      </c>
      <c r="B17" s="49" t="s">
        <v>64</v>
      </c>
    </row>
    <row r="18" spans="1:2" x14ac:dyDescent="0.5">
      <c r="A18" s="49">
        <v>16</v>
      </c>
      <c r="B18" s="49" t="s">
        <v>313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0"/>
  <dimension ref="A1:F35"/>
  <sheetViews>
    <sheetView topLeftCell="A8" workbookViewId="0">
      <selection activeCell="A2" sqref="A2:G2"/>
    </sheetView>
  </sheetViews>
  <sheetFormatPr baseColWidth="10" defaultColWidth="11.41015625" defaultRowHeight="15.35" x14ac:dyDescent="0.5"/>
  <cols>
    <col min="1" max="1" width="13.1171875" style="51" customWidth="1"/>
    <col min="2" max="2" width="55.1171875" style="51" customWidth="1"/>
    <col min="3" max="16384" width="11.41015625" style="51"/>
  </cols>
  <sheetData>
    <row r="1" spans="1:6" ht="15.7" thickBot="1" x14ac:dyDescent="0.55000000000000004">
      <c r="A1" s="51" t="s">
        <v>261</v>
      </c>
      <c r="B1" s="52"/>
      <c r="C1" s="51">
        <f>MAX($A$3:$A$35)-1</f>
        <v>32</v>
      </c>
      <c r="D1" s="51">
        <v>33</v>
      </c>
      <c r="E1" s="51">
        <v>33</v>
      </c>
      <c r="F1" s="51">
        <v>33</v>
      </c>
    </row>
    <row r="2" spans="1:6" ht="15.7" thickTop="1" x14ac:dyDescent="0.5">
      <c r="A2" s="53" t="s">
        <v>35</v>
      </c>
      <c r="B2" s="53" t="s">
        <v>36</v>
      </c>
      <c r="D2" s="51" t="s">
        <v>143</v>
      </c>
      <c r="E2" s="51" t="s">
        <v>144</v>
      </c>
      <c r="F2" s="51" t="s">
        <v>111</v>
      </c>
    </row>
    <row r="3" spans="1:6" x14ac:dyDescent="0.5">
      <c r="A3" s="27">
        <v>1</v>
      </c>
      <c r="B3" s="27" t="s">
        <v>132</v>
      </c>
      <c r="C3" s="61"/>
    </row>
    <row r="4" spans="1:6" x14ac:dyDescent="0.5">
      <c r="A4" s="27">
        <v>2</v>
      </c>
      <c r="B4" s="27" t="s">
        <v>133</v>
      </c>
      <c r="C4" s="62" t="s">
        <v>39</v>
      </c>
    </row>
    <row r="5" spans="1:6" x14ac:dyDescent="0.5">
      <c r="A5" s="27">
        <v>3</v>
      </c>
      <c r="B5" s="27" t="s">
        <v>112</v>
      </c>
      <c r="C5" s="62"/>
    </row>
    <row r="6" spans="1:6" x14ac:dyDescent="0.5">
      <c r="A6" s="27">
        <v>4</v>
      </c>
      <c r="B6" s="27" t="s">
        <v>113</v>
      </c>
      <c r="C6" s="62" t="s">
        <v>39</v>
      </c>
    </row>
    <row r="7" spans="1:6" ht="25.35" x14ac:dyDescent="0.5">
      <c r="A7" s="27">
        <v>5</v>
      </c>
      <c r="B7" s="27" t="s">
        <v>114</v>
      </c>
      <c r="C7" s="62"/>
    </row>
    <row r="8" spans="1:6" ht="25.35" x14ac:dyDescent="0.5">
      <c r="A8" s="27">
        <v>6</v>
      </c>
      <c r="B8" s="27" t="s">
        <v>134</v>
      </c>
      <c r="C8" s="62"/>
    </row>
    <row r="9" spans="1:6" ht="25.35" x14ac:dyDescent="0.5">
      <c r="A9" s="27">
        <v>7</v>
      </c>
      <c r="B9" s="27" t="s">
        <v>135</v>
      </c>
      <c r="C9" s="62"/>
    </row>
    <row r="10" spans="1:6" x14ac:dyDescent="0.5">
      <c r="A10" s="27">
        <v>8</v>
      </c>
      <c r="B10" s="27" t="s">
        <v>115</v>
      </c>
      <c r="C10" s="62"/>
    </row>
    <row r="11" spans="1:6" x14ac:dyDescent="0.5">
      <c r="A11" s="27">
        <v>9</v>
      </c>
      <c r="B11" s="27" t="s">
        <v>116</v>
      </c>
      <c r="C11" s="62"/>
    </row>
    <row r="12" spans="1:6" x14ac:dyDescent="0.5">
      <c r="A12" s="27">
        <v>10</v>
      </c>
      <c r="B12" s="27" t="s">
        <v>117</v>
      </c>
      <c r="C12" s="62"/>
    </row>
    <row r="13" spans="1:6" x14ac:dyDescent="0.5">
      <c r="A13" s="27">
        <v>11</v>
      </c>
      <c r="B13" s="27" t="s">
        <v>118</v>
      </c>
      <c r="C13" s="62"/>
    </row>
    <row r="14" spans="1:6" x14ac:dyDescent="0.5">
      <c r="A14" s="27">
        <v>12</v>
      </c>
      <c r="B14" s="27" t="s">
        <v>136</v>
      </c>
      <c r="C14" s="62"/>
    </row>
    <row r="15" spans="1:6" ht="25.35" x14ac:dyDescent="0.5">
      <c r="A15" s="27">
        <v>13</v>
      </c>
      <c r="B15" s="27" t="s">
        <v>137</v>
      </c>
      <c r="C15" s="62"/>
    </row>
    <row r="16" spans="1:6" x14ac:dyDescent="0.5">
      <c r="A16" s="27">
        <v>14</v>
      </c>
      <c r="B16" s="27" t="s">
        <v>138</v>
      </c>
      <c r="C16" s="62"/>
    </row>
    <row r="17" spans="1:3" x14ac:dyDescent="0.5">
      <c r="A17" s="27">
        <v>15</v>
      </c>
      <c r="B17" s="27" t="s">
        <v>119</v>
      </c>
      <c r="C17" s="62"/>
    </row>
    <row r="18" spans="1:3" x14ac:dyDescent="0.5">
      <c r="A18" s="27">
        <v>16</v>
      </c>
      <c r="B18" s="27" t="s">
        <v>120</v>
      </c>
      <c r="C18" s="62"/>
    </row>
    <row r="19" spans="1:3" x14ac:dyDescent="0.5">
      <c r="A19" s="27">
        <v>17</v>
      </c>
      <c r="B19" s="27" t="s">
        <v>121</v>
      </c>
      <c r="C19" s="62"/>
    </row>
    <row r="20" spans="1:3" x14ac:dyDescent="0.5">
      <c r="A20" s="27">
        <v>18</v>
      </c>
      <c r="B20" s="27" t="s">
        <v>139</v>
      </c>
      <c r="C20" s="62"/>
    </row>
    <row r="21" spans="1:3" x14ac:dyDescent="0.5">
      <c r="A21" s="27">
        <v>19</v>
      </c>
      <c r="B21" s="27" t="s">
        <v>140</v>
      </c>
      <c r="C21" s="62"/>
    </row>
    <row r="22" spans="1:3" x14ac:dyDescent="0.5">
      <c r="A22" s="27">
        <v>20</v>
      </c>
      <c r="B22" s="27" t="s">
        <v>141</v>
      </c>
      <c r="C22" s="62"/>
    </row>
    <row r="23" spans="1:3" x14ac:dyDescent="0.5">
      <c r="A23" s="27">
        <v>21</v>
      </c>
      <c r="B23" s="27" t="s">
        <v>142</v>
      </c>
      <c r="C23" s="62"/>
    </row>
    <row r="24" spans="1:3" x14ac:dyDescent="0.5">
      <c r="A24" s="27">
        <v>22</v>
      </c>
      <c r="B24" s="27" t="s">
        <v>151</v>
      </c>
      <c r="C24" s="62"/>
    </row>
    <row r="25" spans="1:3" x14ac:dyDescent="0.5">
      <c r="A25" s="27">
        <v>23</v>
      </c>
      <c r="B25" s="27" t="s">
        <v>152</v>
      </c>
      <c r="C25" s="62"/>
    </row>
    <row r="26" spans="1:3" x14ac:dyDescent="0.5">
      <c r="A26" s="27">
        <v>24</v>
      </c>
      <c r="B26" s="27" t="s">
        <v>153</v>
      </c>
      <c r="C26" s="62"/>
    </row>
    <row r="27" spans="1:3" x14ac:dyDescent="0.5">
      <c r="A27" s="27">
        <v>25</v>
      </c>
      <c r="B27" s="27" t="s">
        <v>160</v>
      </c>
      <c r="C27" s="62"/>
    </row>
    <row r="28" spans="1:3" x14ac:dyDescent="0.5">
      <c r="A28" s="27">
        <v>26</v>
      </c>
      <c r="B28" s="27" t="s">
        <v>258</v>
      </c>
      <c r="C28" s="62"/>
    </row>
    <row r="29" spans="1:3" x14ac:dyDescent="0.5">
      <c r="A29" s="27">
        <v>27</v>
      </c>
      <c r="B29" s="27" t="s">
        <v>259</v>
      </c>
      <c r="C29" s="62"/>
    </row>
    <row r="30" spans="1:3" x14ac:dyDescent="0.5">
      <c r="A30" s="27">
        <v>28</v>
      </c>
      <c r="B30" s="27" t="s">
        <v>260</v>
      </c>
      <c r="C30" s="62"/>
    </row>
    <row r="31" spans="1:3" x14ac:dyDescent="0.5">
      <c r="A31" s="27">
        <v>29</v>
      </c>
      <c r="B31" s="27" t="s">
        <v>299</v>
      </c>
      <c r="C31" s="62"/>
    </row>
    <row r="32" spans="1:3" x14ac:dyDescent="0.5">
      <c r="A32" s="27">
        <v>30</v>
      </c>
      <c r="B32" s="27" t="s">
        <v>301</v>
      </c>
      <c r="C32" s="62"/>
    </row>
    <row r="33" spans="1:3" x14ac:dyDescent="0.5">
      <c r="A33" s="27">
        <v>31</v>
      </c>
      <c r="B33" s="27" t="s">
        <v>300</v>
      </c>
      <c r="C33" s="62"/>
    </row>
    <row r="34" spans="1:3" x14ac:dyDescent="0.5">
      <c r="A34" s="27">
        <v>32</v>
      </c>
      <c r="B34" s="27" t="s">
        <v>64</v>
      </c>
      <c r="C34" s="20"/>
    </row>
    <row r="35" spans="1:3" x14ac:dyDescent="0.5">
      <c r="A35" s="27">
        <v>33</v>
      </c>
      <c r="B35" s="51" t="s">
        <v>313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68BA9-A337-4F4F-B9E3-C50E7F9E88FB}">
  <dimension ref="A1:C11"/>
  <sheetViews>
    <sheetView workbookViewId="0">
      <selection activeCell="A2" sqref="A2:G2"/>
    </sheetView>
  </sheetViews>
  <sheetFormatPr baseColWidth="10" defaultColWidth="11.29296875" defaultRowHeight="12.7" x14ac:dyDescent="0.4"/>
  <cols>
    <col min="1" max="1" width="13.1171875" style="159" customWidth="1"/>
    <col min="2" max="2" width="62" style="159" customWidth="1"/>
    <col min="3" max="16384" width="11.29296875" style="159"/>
  </cols>
  <sheetData>
    <row r="1" spans="1:3" ht="13" thickBot="1" x14ac:dyDescent="0.45">
      <c r="A1" s="157" t="s">
        <v>303</v>
      </c>
      <c r="B1" s="158">
        <v>9</v>
      </c>
      <c r="C1" s="157">
        <f>MAX($A$3:$A$30)-1</f>
        <v>8</v>
      </c>
    </row>
    <row r="2" spans="1:3" ht="13" thickTop="1" x14ac:dyDescent="0.4">
      <c r="A2" s="160" t="s">
        <v>35</v>
      </c>
      <c r="B2" s="161" t="s">
        <v>36</v>
      </c>
      <c r="C2" s="157" t="s">
        <v>37</v>
      </c>
    </row>
    <row r="3" spans="1:3" x14ac:dyDescent="0.4">
      <c r="A3" s="27">
        <v>1</v>
      </c>
      <c r="B3" s="49" t="s">
        <v>306</v>
      </c>
      <c r="C3" s="27"/>
    </row>
    <row r="4" spans="1:3" x14ac:dyDescent="0.4">
      <c r="A4" s="27">
        <v>2</v>
      </c>
      <c r="B4" s="49" t="s">
        <v>307</v>
      </c>
      <c r="C4" s="27" t="s">
        <v>39</v>
      </c>
    </row>
    <row r="5" spans="1:3" x14ac:dyDescent="0.4">
      <c r="A5" s="27">
        <v>3</v>
      </c>
      <c r="B5" s="49" t="s">
        <v>308</v>
      </c>
      <c r="C5" s="27"/>
    </row>
    <row r="6" spans="1:3" x14ac:dyDescent="0.4">
      <c r="A6" s="27">
        <v>4</v>
      </c>
      <c r="B6" s="49" t="s">
        <v>309</v>
      </c>
      <c r="C6" s="27"/>
    </row>
    <row r="7" spans="1:3" x14ac:dyDescent="0.4">
      <c r="A7" s="27">
        <v>5</v>
      </c>
      <c r="B7" s="49" t="s">
        <v>310</v>
      </c>
      <c r="C7" s="27"/>
    </row>
    <row r="8" spans="1:3" x14ac:dyDescent="0.4">
      <c r="A8" s="27">
        <v>6</v>
      </c>
      <c r="B8" s="49" t="s">
        <v>311</v>
      </c>
      <c r="C8" s="27"/>
    </row>
    <row r="9" spans="1:3" x14ac:dyDescent="0.4">
      <c r="A9" s="27">
        <v>7</v>
      </c>
      <c r="B9" s="49" t="s">
        <v>221</v>
      </c>
      <c r="C9" s="27"/>
    </row>
    <row r="10" spans="1:3" x14ac:dyDescent="0.4">
      <c r="A10" s="27">
        <v>8</v>
      </c>
      <c r="B10" s="49" t="s">
        <v>312</v>
      </c>
      <c r="C10" s="27"/>
    </row>
    <row r="11" spans="1:3" x14ac:dyDescent="0.4">
      <c r="A11" s="27">
        <v>9</v>
      </c>
      <c r="B11" s="162" t="s">
        <v>313</v>
      </c>
      <c r="C11" s="27"/>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1015625" defaultRowHeight="14" x14ac:dyDescent="0.45"/>
  <cols>
    <col min="1" max="16384" width="11.41015625" style="70"/>
  </cols>
  <sheetData/>
  <sheetProtection algorithmName="SHA-512" hashValue="jvtWpeIkSUJqlIlKjR4fKQpdJkUxMn2omuCbTyHVklFNroI/agcrmyFXk2E1wUaICEi3kth1W4iI//abrj/kvA==" saltValue="q5TCbdxVfCB4YX4xEtDAPQ==" spinCount="100000" sheet="1" objects="1" scenarios="1"/>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1"/>
  <dimension ref="A1:C10"/>
  <sheetViews>
    <sheetView workbookViewId="0">
      <selection activeCell="A2" sqref="A2:G2"/>
    </sheetView>
  </sheetViews>
  <sheetFormatPr baseColWidth="10" defaultColWidth="11.41015625" defaultRowHeight="15.35" x14ac:dyDescent="0.5"/>
  <cols>
    <col min="1" max="1" width="19.41015625" style="20" customWidth="1"/>
    <col min="2" max="2" width="55.1171875" style="19" customWidth="1"/>
    <col min="3" max="16384" width="11.41015625" style="20"/>
  </cols>
  <sheetData>
    <row r="1" spans="1:3" ht="15.7" thickBot="1" x14ac:dyDescent="0.55000000000000004">
      <c r="A1" s="11" t="s">
        <v>165</v>
      </c>
      <c r="B1" s="26">
        <v>7</v>
      </c>
      <c r="C1" s="20">
        <f>MAX($A$3:$A$10)-1</f>
        <v>7</v>
      </c>
    </row>
    <row r="2" spans="1:3" ht="15.7" thickTop="1" x14ac:dyDescent="0.5">
      <c r="A2" s="24" t="s">
        <v>35</v>
      </c>
      <c r="B2" s="21" t="s">
        <v>36</v>
      </c>
      <c r="C2" s="20" t="s">
        <v>37</v>
      </c>
    </row>
    <row r="3" spans="1:3" x14ac:dyDescent="0.5">
      <c r="A3" s="22">
        <v>1</v>
      </c>
      <c r="B3" s="27" t="s">
        <v>221</v>
      </c>
      <c r="C3" s="23"/>
    </row>
    <row r="4" spans="1:3" x14ac:dyDescent="0.5">
      <c r="A4" s="22">
        <v>2</v>
      </c>
      <c r="B4" s="27" t="s">
        <v>222</v>
      </c>
      <c r="C4" s="23"/>
    </row>
    <row r="5" spans="1:3" x14ac:dyDescent="0.5">
      <c r="A5" s="22">
        <v>3</v>
      </c>
      <c r="B5" s="27" t="s">
        <v>245</v>
      </c>
      <c r="C5" s="23"/>
    </row>
    <row r="6" spans="1:3" x14ac:dyDescent="0.5">
      <c r="A6" s="22">
        <v>4</v>
      </c>
      <c r="B6" s="27" t="s">
        <v>246</v>
      </c>
      <c r="C6" s="23"/>
    </row>
    <row r="7" spans="1:3" x14ac:dyDescent="0.5">
      <c r="A7" s="22">
        <v>5</v>
      </c>
      <c r="B7" s="27" t="s">
        <v>247</v>
      </c>
      <c r="C7" s="23"/>
    </row>
    <row r="8" spans="1:3" x14ac:dyDescent="0.5">
      <c r="A8" s="22">
        <v>6</v>
      </c>
      <c r="B8" s="27" t="s">
        <v>275</v>
      </c>
      <c r="C8" s="23"/>
    </row>
    <row r="9" spans="1:3" x14ac:dyDescent="0.5">
      <c r="A9" s="22">
        <v>7</v>
      </c>
      <c r="B9" s="27" t="s">
        <v>6</v>
      </c>
      <c r="C9" s="23"/>
    </row>
    <row r="10" spans="1:3" x14ac:dyDescent="0.5">
      <c r="A10" s="22">
        <v>8</v>
      </c>
      <c r="B10" s="19" t="s">
        <v>313</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12"/>
  <sheetViews>
    <sheetView workbookViewId="0">
      <selection activeCell="A2" sqref="A2:G2"/>
    </sheetView>
  </sheetViews>
  <sheetFormatPr baseColWidth="10" defaultColWidth="11.41015625" defaultRowHeight="15.35" x14ac:dyDescent="0.5"/>
  <cols>
    <col min="1" max="1" width="19.41015625" style="20" customWidth="1"/>
    <col min="2" max="2" width="55.1171875" style="19" customWidth="1"/>
    <col min="3" max="16384" width="11.41015625" style="20"/>
  </cols>
  <sheetData>
    <row r="1" spans="1:3" ht="15.7" thickBot="1" x14ac:dyDescent="0.55000000000000004">
      <c r="A1" s="11" t="s">
        <v>147</v>
      </c>
      <c r="B1" s="26">
        <v>8</v>
      </c>
      <c r="C1" s="20">
        <f>MAX($A$3:$A$12)-1</f>
        <v>9</v>
      </c>
    </row>
    <row r="2" spans="1:3" ht="15.7" thickTop="1" x14ac:dyDescent="0.5">
      <c r="A2" s="24" t="s">
        <v>35</v>
      </c>
      <c r="B2" s="21" t="s">
        <v>36</v>
      </c>
      <c r="C2" s="20" t="s">
        <v>37</v>
      </c>
    </row>
    <row r="3" spans="1:3" x14ac:dyDescent="0.5">
      <c r="A3" s="22">
        <v>1</v>
      </c>
      <c r="B3" s="27" t="s">
        <v>154</v>
      </c>
      <c r="C3" s="23"/>
    </row>
    <row r="4" spans="1:3" ht="25.35" x14ac:dyDescent="0.5">
      <c r="A4" s="22">
        <v>2</v>
      </c>
      <c r="B4" s="27" t="s">
        <v>155</v>
      </c>
      <c r="C4" s="23"/>
    </row>
    <row r="5" spans="1:3" ht="25.35" x14ac:dyDescent="0.5">
      <c r="A5" s="22">
        <v>3</v>
      </c>
      <c r="B5" s="27" t="s">
        <v>156</v>
      </c>
      <c r="C5" s="23"/>
    </row>
    <row r="6" spans="1:3" x14ac:dyDescent="0.5">
      <c r="A6" s="22">
        <v>4</v>
      </c>
      <c r="B6" s="27" t="s">
        <v>157</v>
      </c>
      <c r="C6" s="23"/>
    </row>
    <row r="7" spans="1:3" x14ac:dyDescent="0.5">
      <c r="A7" s="22">
        <v>5</v>
      </c>
      <c r="B7" s="27" t="s">
        <v>163</v>
      </c>
      <c r="C7" s="23"/>
    </row>
    <row r="8" spans="1:3" x14ac:dyDescent="0.5">
      <c r="A8" s="22">
        <v>6</v>
      </c>
      <c r="B8" s="27" t="s">
        <v>164</v>
      </c>
      <c r="C8" s="23"/>
    </row>
    <row r="9" spans="1:3" x14ac:dyDescent="0.5">
      <c r="A9" s="22">
        <v>7</v>
      </c>
      <c r="B9" s="27" t="s">
        <v>296</v>
      </c>
      <c r="C9" s="23"/>
    </row>
    <row r="10" spans="1:3" x14ac:dyDescent="0.5">
      <c r="A10" s="22">
        <v>8</v>
      </c>
      <c r="B10" s="27" t="s">
        <v>295</v>
      </c>
      <c r="C10" s="23"/>
    </row>
    <row r="11" spans="1:3" x14ac:dyDescent="0.5">
      <c r="A11" s="22">
        <v>9</v>
      </c>
      <c r="B11" s="27" t="s">
        <v>6</v>
      </c>
      <c r="C11" s="23"/>
    </row>
    <row r="12" spans="1:3" x14ac:dyDescent="0.5">
      <c r="A12" s="22">
        <v>10</v>
      </c>
      <c r="B12" s="19" t="s">
        <v>313</v>
      </c>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B82CE-EB39-4822-80DD-BFAD54F07F9B}">
  <dimension ref="A1:C7"/>
  <sheetViews>
    <sheetView workbookViewId="0">
      <selection sqref="A1:C1"/>
    </sheetView>
  </sheetViews>
  <sheetFormatPr baseColWidth="10" defaultColWidth="11.41015625" defaultRowHeight="14" x14ac:dyDescent="0.45"/>
  <cols>
    <col min="1" max="3" width="27.52734375" style="102" customWidth="1"/>
    <col min="4" max="16384" width="11.41015625" style="102"/>
  </cols>
  <sheetData>
    <row r="1" spans="1:3" s="101" customFormat="1" ht="15" x14ac:dyDescent="0.45">
      <c r="A1" s="125" t="s">
        <v>72</v>
      </c>
      <c r="B1" s="125"/>
      <c r="C1" s="125"/>
    </row>
    <row r="2" spans="1:3" s="101" customFormat="1" ht="79.7" customHeight="1" x14ac:dyDescent="0.45">
      <c r="A2" s="123" t="s">
        <v>283</v>
      </c>
      <c r="B2" s="124"/>
      <c r="C2" s="124"/>
    </row>
    <row r="3" spans="1:3" s="101" customFormat="1" ht="66.2" customHeight="1" x14ac:dyDescent="0.45">
      <c r="A3" s="123" t="s">
        <v>94</v>
      </c>
      <c r="B3" s="124"/>
      <c r="C3" s="124"/>
    </row>
    <row r="4" spans="1:3" s="101" customFormat="1" ht="45" customHeight="1" x14ac:dyDescent="0.45">
      <c r="A4" s="123" t="s">
        <v>73</v>
      </c>
      <c r="B4" s="124"/>
      <c r="C4" s="124"/>
    </row>
    <row r="5" spans="1:3" s="101" customFormat="1" ht="45" customHeight="1" x14ac:dyDescent="0.45">
      <c r="A5" s="123" t="s">
        <v>95</v>
      </c>
      <c r="B5" s="123"/>
      <c r="C5" s="123"/>
    </row>
    <row r="6" spans="1:3" s="101" customFormat="1" ht="70.099999999999994" customHeight="1" x14ac:dyDescent="0.45">
      <c r="A6" s="123" t="s">
        <v>96</v>
      </c>
      <c r="B6" s="124"/>
      <c r="C6" s="124"/>
    </row>
    <row r="7" spans="1:3" s="101" customFormat="1" ht="65.25" customHeight="1" x14ac:dyDescent="0.45">
      <c r="A7" s="123" t="s">
        <v>98</v>
      </c>
      <c r="B7" s="124"/>
      <c r="C7" s="124"/>
    </row>
  </sheetData>
  <sheetProtection algorithmName="SHA-512" hashValue="qyjWJkuFBsn3552BjlLbBC2pROTN3C82TI16D+DX+mfrt/Ahojq6aQUSoCLnZH2myrBt6wlajl5oMR2d77GLrg==" saltValue="+9CS7635utW6voRibuq3DA==" spinCount="100000" sheet="1" objects="1" scenarios="1"/>
  <mergeCells count="7">
    <mergeCell ref="A7:C7"/>
    <mergeCell ref="A1:C1"/>
    <mergeCell ref="A2:C2"/>
    <mergeCell ref="A3:C3"/>
    <mergeCell ref="A4:C4"/>
    <mergeCell ref="A5:C5"/>
    <mergeCell ref="A6:C6"/>
  </mergeCells>
  <pageMargins left="0.98425196850393704" right="0.59055118110236227" top="0.78740157480314965" bottom="0.78740157480314965" header="0.39370078740157483" footer="0.39370078740157483"/>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D4034-0EF3-47D4-8D62-65CFE61400CB}">
  <dimension ref="A1:D16"/>
  <sheetViews>
    <sheetView workbookViewId="0"/>
  </sheetViews>
  <sheetFormatPr baseColWidth="10" defaultColWidth="11.41015625" defaultRowHeight="15.35" x14ac:dyDescent="0.5"/>
  <cols>
    <col min="1" max="3" width="27.52734375" style="105" customWidth="1"/>
    <col min="4" max="16384" width="11.41015625" style="105"/>
  </cols>
  <sheetData>
    <row r="1" spans="1:4" s="104" customFormat="1" x14ac:dyDescent="0.45">
      <c r="A1" s="103" t="s">
        <v>12</v>
      </c>
      <c r="B1" s="103"/>
      <c r="C1" s="103"/>
      <c r="D1" s="103"/>
    </row>
    <row r="2" spans="1:4" s="104" customFormat="1" ht="72" customHeight="1" x14ac:dyDescent="0.45">
      <c r="A2" s="126" t="s">
        <v>25</v>
      </c>
      <c r="B2" s="127"/>
      <c r="C2" s="127"/>
    </row>
    <row r="3" spans="1:4" s="104" customFormat="1" ht="59.45" customHeight="1" x14ac:dyDescent="0.45">
      <c r="A3" s="126" t="s">
        <v>26</v>
      </c>
      <c r="B3" s="127"/>
      <c r="C3" s="127"/>
    </row>
    <row r="4" spans="1:4" s="104" customFormat="1" ht="108" customHeight="1" x14ac:dyDescent="0.45">
      <c r="A4" s="126" t="s">
        <v>27</v>
      </c>
      <c r="B4" s="127"/>
      <c r="C4" s="127"/>
    </row>
    <row r="5" spans="1:4" s="104" customFormat="1" ht="154.5" customHeight="1" x14ac:dyDescent="0.45">
      <c r="A5" s="126" t="s">
        <v>28</v>
      </c>
      <c r="B5" s="126"/>
      <c r="C5" s="126"/>
    </row>
    <row r="6" spans="1:4" s="104" customFormat="1" ht="141.94999999999999" customHeight="1" x14ac:dyDescent="0.45">
      <c r="A6" s="126" t="s">
        <v>29</v>
      </c>
      <c r="B6" s="126"/>
      <c r="C6" s="126"/>
    </row>
    <row r="7" spans="1:4" s="104" customFormat="1" ht="195.2" customHeight="1" x14ac:dyDescent="0.45">
      <c r="A7" s="126" t="s">
        <v>284</v>
      </c>
      <c r="B7" s="127"/>
      <c r="C7" s="127"/>
    </row>
    <row r="8" spans="1:4" s="104" customFormat="1" ht="79.7" customHeight="1" x14ac:dyDescent="0.45">
      <c r="A8" s="126" t="s">
        <v>71</v>
      </c>
      <c r="B8" s="127"/>
      <c r="C8" s="127"/>
    </row>
    <row r="9" spans="1:4" x14ac:dyDescent="0.5">
      <c r="A9" s="128"/>
      <c r="B9" s="128"/>
      <c r="C9" s="128"/>
    </row>
    <row r="10" spans="1:4" x14ac:dyDescent="0.5">
      <c r="A10" s="128"/>
      <c r="B10" s="128"/>
      <c r="C10" s="128"/>
    </row>
    <row r="11" spans="1:4" x14ac:dyDescent="0.5">
      <c r="A11" s="128"/>
      <c r="B11" s="128"/>
      <c r="C11" s="128"/>
    </row>
    <row r="12" spans="1:4" x14ac:dyDescent="0.5">
      <c r="A12" s="128"/>
      <c r="B12" s="128"/>
      <c r="C12" s="128"/>
    </row>
    <row r="13" spans="1:4" x14ac:dyDescent="0.5">
      <c r="A13" s="128"/>
      <c r="B13" s="128"/>
      <c r="C13" s="128"/>
    </row>
    <row r="14" spans="1:4" x14ac:dyDescent="0.5">
      <c r="A14" s="128"/>
      <c r="B14" s="128"/>
      <c r="C14" s="128"/>
    </row>
    <row r="15" spans="1:4" x14ac:dyDescent="0.5">
      <c r="A15" s="128"/>
      <c r="B15" s="128"/>
      <c r="C15" s="128"/>
    </row>
    <row r="16" spans="1:4" x14ac:dyDescent="0.5">
      <c r="A16" s="128"/>
      <c r="B16" s="128"/>
      <c r="C16" s="128"/>
    </row>
  </sheetData>
  <sheetProtection algorithmName="SHA-512" hashValue="1g3lCNQsJAIERP7YkExycIqPCxXxSkwIQiYIRS/ieLpKJv7p3EThZpOKEin1xYEIEYIO2PX05elqXhKcQf5rdQ==" saltValue="wDypMrFkR4ukogK+n2qoyA==" spinCount="100000" sheet="1" objects="1" scenarios="1"/>
  <mergeCells count="15">
    <mergeCell ref="A14:C14"/>
    <mergeCell ref="A15:C15"/>
    <mergeCell ref="A16:C16"/>
    <mergeCell ref="A8:C8"/>
    <mergeCell ref="A9:C9"/>
    <mergeCell ref="A10:C10"/>
    <mergeCell ref="A11:C11"/>
    <mergeCell ref="A12:C12"/>
    <mergeCell ref="A13:C13"/>
    <mergeCell ref="A7:C7"/>
    <mergeCell ref="A2:C2"/>
    <mergeCell ref="A3:C3"/>
    <mergeCell ref="A4:C4"/>
    <mergeCell ref="A5:C5"/>
    <mergeCell ref="A6:C6"/>
  </mergeCells>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F9489-6561-49BC-8FA4-81AB51B00034}">
  <sheetPr>
    <pageSetUpPr fitToPage="1"/>
  </sheetPr>
  <dimension ref="A1:E11"/>
  <sheetViews>
    <sheetView workbookViewId="0">
      <selection sqref="A1:C1"/>
    </sheetView>
  </sheetViews>
  <sheetFormatPr baseColWidth="10" defaultColWidth="11.41015625" defaultRowHeight="15.35" x14ac:dyDescent="0.5"/>
  <cols>
    <col min="1" max="3" width="27.52734375" style="106" customWidth="1"/>
    <col min="4" max="16384" width="11.41015625" style="106"/>
  </cols>
  <sheetData>
    <row r="1" spans="1:5" ht="27.75" customHeight="1" x14ac:dyDescent="0.5">
      <c r="A1" s="129" t="s">
        <v>285</v>
      </c>
      <c r="B1" s="129"/>
      <c r="C1" s="129"/>
    </row>
    <row r="2" spans="1:5" s="107" customFormat="1" ht="100.1" customHeight="1" x14ac:dyDescent="0.45">
      <c r="A2" s="126" t="s">
        <v>286</v>
      </c>
      <c r="B2" s="127"/>
      <c r="C2" s="127"/>
      <c r="E2" s="108"/>
    </row>
    <row r="3" spans="1:5" s="107" customFormat="1" ht="45" customHeight="1" x14ac:dyDescent="0.45">
      <c r="A3" s="126" t="s">
        <v>287</v>
      </c>
      <c r="B3" s="127"/>
      <c r="C3" s="127"/>
      <c r="E3" s="108"/>
    </row>
    <row r="4" spans="1:5" s="107" customFormat="1" ht="66.75" customHeight="1" x14ac:dyDescent="0.45">
      <c r="A4" s="130" t="s">
        <v>288</v>
      </c>
      <c r="B4" s="131"/>
      <c r="C4" s="132"/>
      <c r="E4" s="108"/>
    </row>
    <row r="5" spans="1:5" ht="30.7" x14ac:dyDescent="0.5">
      <c r="A5" s="109" t="s">
        <v>40</v>
      </c>
      <c r="B5" s="109" t="s">
        <v>70</v>
      </c>
    </row>
    <row r="6" spans="1:5" x14ac:dyDescent="0.5">
      <c r="A6" s="110">
        <v>1379</v>
      </c>
      <c r="B6" s="110">
        <v>1380</v>
      </c>
    </row>
    <row r="7" spans="1:5" x14ac:dyDescent="0.5">
      <c r="A7" s="110">
        <v>179.34</v>
      </c>
      <c r="B7" s="110">
        <v>179</v>
      </c>
    </row>
    <row r="8" spans="1:5" x14ac:dyDescent="0.5">
      <c r="A8" s="110">
        <v>80.12</v>
      </c>
      <c r="B8" s="110">
        <v>80.099999999999994</v>
      </c>
    </row>
    <row r="9" spans="1:5" x14ac:dyDescent="0.5">
      <c r="A9" s="110">
        <v>7.8</v>
      </c>
      <c r="B9" s="111">
        <v>7.8</v>
      </c>
    </row>
    <row r="10" spans="1:5" ht="24" hidden="1" customHeight="1" x14ac:dyDescent="0.5">
      <c r="A10" s="133"/>
      <c r="B10" s="134"/>
      <c r="C10" s="134"/>
    </row>
    <row r="11" spans="1:5" x14ac:dyDescent="0.5">
      <c r="A11" s="110">
        <v>7.8320000000000001E-2</v>
      </c>
      <c r="B11" s="112">
        <v>7.8299999999999995E-2</v>
      </c>
    </row>
  </sheetData>
  <sheetProtection algorithmName="SHA-512" hashValue="O9EAkbvsS16L36FLr/WR47pbAVppnskMTvpJcKN2lFRuidyJz/fCpznl0FeD5QxljaMC1XxwYJ1YI7ZlGm6Gfw==" saltValue="KVMpeLC+Wnt6xR9wM4qa5w==" spinCount="100000" sheet="1" objects="1" scenarios="1"/>
  <mergeCells count="5">
    <mergeCell ref="A1:C1"/>
    <mergeCell ref="A2:C2"/>
    <mergeCell ref="A3:C3"/>
    <mergeCell ref="A4:C4"/>
    <mergeCell ref="A10:C10"/>
  </mergeCells>
  <pageMargins left="0.94488188976377963" right="0.59055118110236227" top="0.70866141732283472" bottom="0.51181102362204722" header="0.39370078740157483" footer="0.39370078740157483"/>
  <pageSetup paperSize="9" scale="78"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1840E-45EF-4726-9262-B8F1B3191F57}">
  <dimension ref="A1:H20"/>
  <sheetViews>
    <sheetView zoomScaleNormal="100" workbookViewId="0">
      <selection sqref="A1:H1"/>
    </sheetView>
  </sheetViews>
  <sheetFormatPr baseColWidth="10" defaultColWidth="11.41015625" defaultRowHeight="14" x14ac:dyDescent="0.45"/>
  <cols>
    <col min="1" max="8" width="10.52734375" style="114" customWidth="1"/>
    <col min="9" max="256" width="11.41015625" style="114"/>
    <col min="257" max="264" width="10.52734375" style="114" customWidth="1"/>
    <col min="265" max="512" width="11.41015625" style="114"/>
    <col min="513" max="520" width="10.52734375" style="114" customWidth="1"/>
    <col min="521" max="768" width="11.41015625" style="114"/>
    <col min="769" max="776" width="10.52734375" style="114" customWidth="1"/>
    <col min="777" max="1024" width="11.41015625" style="114"/>
    <col min="1025" max="1032" width="10.52734375" style="114" customWidth="1"/>
    <col min="1033" max="1280" width="11.41015625" style="114"/>
    <col min="1281" max="1288" width="10.52734375" style="114" customWidth="1"/>
    <col min="1289" max="1536" width="11.41015625" style="114"/>
    <col min="1537" max="1544" width="10.52734375" style="114" customWidth="1"/>
    <col min="1545" max="1792" width="11.41015625" style="114"/>
    <col min="1793" max="1800" width="10.52734375" style="114" customWidth="1"/>
    <col min="1801" max="2048" width="11.41015625" style="114"/>
    <col min="2049" max="2056" width="10.52734375" style="114" customWidth="1"/>
    <col min="2057" max="2304" width="11.41015625" style="114"/>
    <col min="2305" max="2312" width="10.52734375" style="114" customWidth="1"/>
    <col min="2313" max="2560" width="11.41015625" style="114"/>
    <col min="2561" max="2568" width="10.52734375" style="114" customWidth="1"/>
    <col min="2569" max="2816" width="11.41015625" style="114"/>
    <col min="2817" max="2824" width="10.52734375" style="114" customWidth="1"/>
    <col min="2825" max="3072" width="11.41015625" style="114"/>
    <col min="3073" max="3080" width="10.52734375" style="114" customWidth="1"/>
    <col min="3081" max="3328" width="11.41015625" style="114"/>
    <col min="3329" max="3336" width="10.52734375" style="114" customWidth="1"/>
    <col min="3337" max="3584" width="11.41015625" style="114"/>
    <col min="3585" max="3592" width="10.52734375" style="114" customWidth="1"/>
    <col min="3593" max="3840" width="11.41015625" style="114"/>
    <col min="3841" max="3848" width="10.52734375" style="114" customWidth="1"/>
    <col min="3849" max="4096" width="11.41015625" style="114"/>
    <col min="4097" max="4104" width="10.52734375" style="114" customWidth="1"/>
    <col min="4105" max="4352" width="11.41015625" style="114"/>
    <col min="4353" max="4360" width="10.52734375" style="114" customWidth="1"/>
    <col min="4361" max="4608" width="11.41015625" style="114"/>
    <col min="4609" max="4616" width="10.52734375" style="114" customWidth="1"/>
    <col min="4617" max="4864" width="11.41015625" style="114"/>
    <col min="4865" max="4872" width="10.52734375" style="114" customWidth="1"/>
    <col min="4873" max="5120" width="11.41015625" style="114"/>
    <col min="5121" max="5128" width="10.52734375" style="114" customWidth="1"/>
    <col min="5129" max="5376" width="11.41015625" style="114"/>
    <col min="5377" max="5384" width="10.52734375" style="114" customWidth="1"/>
    <col min="5385" max="5632" width="11.41015625" style="114"/>
    <col min="5633" max="5640" width="10.52734375" style="114" customWidth="1"/>
    <col min="5641" max="5888" width="11.41015625" style="114"/>
    <col min="5889" max="5896" width="10.52734375" style="114" customWidth="1"/>
    <col min="5897" max="6144" width="11.41015625" style="114"/>
    <col min="6145" max="6152" width="10.52734375" style="114" customWidth="1"/>
    <col min="6153" max="6400" width="11.41015625" style="114"/>
    <col min="6401" max="6408" width="10.52734375" style="114" customWidth="1"/>
    <col min="6409" max="6656" width="11.41015625" style="114"/>
    <col min="6657" max="6664" width="10.52734375" style="114" customWidth="1"/>
    <col min="6665" max="6912" width="11.41015625" style="114"/>
    <col min="6913" max="6920" width="10.52734375" style="114" customWidth="1"/>
    <col min="6921" max="7168" width="11.41015625" style="114"/>
    <col min="7169" max="7176" width="10.52734375" style="114" customWidth="1"/>
    <col min="7177" max="7424" width="11.41015625" style="114"/>
    <col min="7425" max="7432" width="10.52734375" style="114" customWidth="1"/>
    <col min="7433" max="7680" width="11.41015625" style="114"/>
    <col min="7681" max="7688" width="10.52734375" style="114" customWidth="1"/>
    <col min="7689" max="7936" width="11.41015625" style="114"/>
    <col min="7937" max="7944" width="10.52734375" style="114" customWidth="1"/>
    <col min="7945" max="8192" width="11.41015625" style="114"/>
    <col min="8193" max="8200" width="10.52734375" style="114" customWidth="1"/>
    <col min="8201" max="8448" width="11.41015625" style="114"/>
    <col min="8449" max="8456" width="10.52734375" style="114" customWidth="1"/>
    <col min="8457" max="8704" width="11.41015625" style="114"/>
    <col min="8705" max="8712" width="10.52734375" style="114" customWidth="1"/>
    <col min="8713" max="8960" width="11.41015625" style="114"/>
    <col min="8961" max="8968" width="10.52734375" style="114" customWidth="1"/>
    <col min="8969" max="9216" width="11.41015625" style="114"/>
    <col min="9217" max="9224" width="10.52734375" style="114" customWidth="1"/>
    <col min="9225" max="9472" width="11.41015625" style="114"/>
    <col min="9473" max="9480" width="10.52734375" style="114" customWidth="1"/>
    <col min="9481" max="9728" width="11.41015625" style="114"/>
    <col min="9729" max="9736" width="10.52734375" style="114" customWidth="1"/>
    <col min="9737" max="9984" width="11.41015625" style="114"/>
    <col min="9985" max="9992" width="10.52734375" style="114" customWidth="1"/>
    <col min="9993" max="10240" width="11.41015625" style="114"/>
    <col min="10241" max="10248" width="10.52734375" style="114" customWidth="1"/>
    <col min="10249" max="10496" width="11.41015625" style="114"/>
    <col min="10497" max="10504" width="10.52734375" style="114" customWidth="1"/>
    <col min="10505" max="10752" width="11.41015625" style="114"/>
    <col min="10753" max="10760" width="10.52734375" style="114" customWidth="1"/>
    <col min="10761" max="11008" width="11.41015625" style="114"/>
    <col min="11009" max="11016" width="10.52734375" style="114" customWidth="1"/>
    <col min="11017" max="11264" width="11.41015625" style="114"/>
    <col min="11265" max="11272" width="10.52734375" style="114" customWidth="1"/>
    <col min="11273" max="11520" width="11.41015625" style="114"/>
    <col min="11521" max="11528" width="10.52734375" style="114" customWidth="1"/>
    <col min="11529" max="11776" width="11.41015625" style="114"/>
    <col min="11777" max="11784" width="10.52734375" style="114" customWidth="1"/>
    <col min="11785" max="12032" width="11.41015625" style="114"/>
    <col min="12033" max="12040" width="10.52734375" style="114" customWidth="1"/>
    <col min="12041" max="12288" width="11.41015625" style="114"/>
    <col min="12289" max="12296" width="10.52734375" style="114" customWidth="1"/>
    <col min="12297" max="12544" width="11.41015625" style="114"/>
    <col min="12545" max="12552" width="10.52734375" style="114" customWidth="1"/>
    <col min="12553" max="12800" width="11.41015625" style="114"/>
    <col min="12801" max="12808" width="10.52734375" style="114" customWidth="1"/>
    <col min="12809" max="13056" width="11.41015625" style="114"/>
    <col min="13057" max="13064" width="10.52734375" style="114" customWidth="1"/>
    <col min="13065" max="13312" width="11.41015625" style="114"/>
    <col min="13313" max="13320" width="10.52734375" style="114" customWidth="1"/>
    <col min="13321" max="13568" width="11.41015625" style="114"/>
    <col min="13569" max="13576" width="10.52734375" style="114" customWidth="1"/>
    <col min="13577" max="13824" width="11.41015625" style="114"/>
    <col min="13825" max="13832" width="10.52734375" style="114" customWidth="1"/>
    <col min="13833" max="14080" width="11.41015625" style="114"/>
    <col min="14081" max="14088" width="10.52734375" style="114" customWidth="1"/>
    <col min="14089" max="14336" width="11.41015625" style="114"/>
    <col min="14337" max="14344" width="10.52734375" style="114" customWidth="1"/>
    <col min="14345" max="14592" width="11.41015625" style="114"/>
    <col min="14593" max="14600" width="10.52734375" style="114" customWidth="1"/>
    <col min="14601" max="14848" width="11.41015625" style="114"/>
    <col min="14849" max="14856" width="10.52734375" style="114" customWidth="1"/>
    <col min="14857" max="15104" width="11.41015625" style="114"/>
    <col min="15105" max="15112" width="10.52734375" style="114" customWidth="1"/>
    <col min="15113" max="15360" width="11.41015625" style="114"/>
    <col min="15361" max="15368" width="10.52734375" style="114" customWidth="1"/>
    <col min="15369" max="15616" width="11.41015625" style="114"/>
    <col min="15617" max="15624" width="10.52734375" style="114" customWidth="1"/>
    <col min="15625" max="15872" width="11.41015625" style="114"/>
    <col min="15873" max="15880" width="10.52734375" style="114" customWidth="1"/>
    <col min="15881" max="16128" width="11.41015625" style="114"/>
    <col min="16129" max="16136" width="10.52734375" style="114" customWidth="1"/>
    <col min="16137" max="16384" width="11.41015625" style="114"/>
  </cols>
  <sheetData>
    <row r="1" spans="1:8" s="113" customFormat="1" ht="20.100000000000001" customHeight="1" x14ac:dyDescent="0.45">
      <c r="A1" s="137" t="s">
        <v>262</v>
      </c>
      <c r="B1" s="137"/>
      <c r="C1" s="137"/>
      <c r="D1" s="137"/>
      <c r="E1" s="137"/>
      <c r="F1" s="137"/>
      <c r="G1" s="137"/>
      <c r="H1" s="137"/>
    </row>
    <row r="2" spans="1:8" s="113" customFormat="1" ht="43.5" customHeight="1" x14ac:dyDescent="0.45">
      <c r="A2" s="136" t="s">
        <v>263</v>
      </c>
      <c r="B2" s="136"/>
      <c r="C2" s="136"/>
      <c r="D2" s="136"/>
      <c r="E2" s="136"/>
      <c r="F2" s="136"/>
      <c r="G2" s="136"/>
      <c r="H2" s="136"/>
    </row>
    <row r="3" spans="1:8" s="113" customFormat="1" ht="35.1" customHeight="1" x14ac:dyDescent="0.45">
      <c r="A3" s="136" t="s">
        <v>264</v>
      </c>
      <c r="B3" s="136"/>
      <c r="C3" s="136"/>
      <c r="D3" s="136"/>
      <c r="E3" s="136"/>
      <c r="F3" s="136"/>
      <c r="G3" s="136"/>
      <c r="H3" s="136"/>
    </row>
    <row r="4" spans="1:8" s="113" customFormat="1" ht="99.75" customHeight="1" x14ac:dyDescent="0.45">
      <c r="A4" s="136" t="s">
        <v>289</v>
      </c>
      <c r="B4" s="136"/>
      <c r="C4" s="136"/>
      <c r="D4" s="136"/>
      <c r="E4" s="136"/>
      <c r="F4" s="136"/>
      <c r="G4" s="136"/>
      <c r="H4" s="136"/>
    </row>
    <row r="5" spans="1:8" s="113" customFormat="1" ht="53.1" customHeight="1" x14ac:dyDescent="0.45">
      <c r="A5" s="136" t="s">
        <v>265</v>
      </c>
      <c r="B5" s="136"/>
      <c r="C5" s="136"/>
      <c r="D5" s="136"/>
      <c r="E5" s="136"/>
      <c r="F5" s="136"/>
      <c r="G5" s="136"/>
      <c r="H5" s="136"/>
    </row>
    <row r="6" spans="1:8" s="113" customFormat="1" ht="35.1" customHeight="1" x14ac:dyDescent="0.45">
      <c r="A6" s="136" t="s">
        <v>266</v>
      </c>
      <c r="B6" s="136"/>
      <c r="C6" s="136"/>
      <c r="D6" s="136"/>
      <c r="E6" s="136"/>
      <c r="F6" s="136"/>
      <c r="G6" s="136"/>
      <c r="H6" s="136"/>
    </row>
    <row r="7" spans="1:8" s="113" customFormat="1" ht="88.35" customHeight="1" x14ac:dyDescent="0.45">
      <c r="A7" s="136" t="s">
        <v>267</v>
      </c>
      <c r="B7" s="136"/>
      <c r="C7" s="136"/>
      <c r="D7" s="136"/>
      <c r="E7" s="136"/>
      <c r="F7" s="136"/>
      <c r="G7" s="136"/>
      <c r="H7" s="136"/>
    </row>
    <row r="8" spans="1:8" s="113" customFormat="1" ht="88.35" customHeight="1" x14ac:dyDescent="0.45">
      <c r="A8" s="136" t="s">
        <v>268</v>
      </c>
      <c r="B8" s="136"/>
      <c r="C8" s="136"/>
      <c r="D8" s="136"/>
      <c r="E8" s="136"/>
      <c r="F8" s="136"/>
      <c r="G8" s="136"/>
      <c r="H8" s="136"/>
    </row>
    <row r="9" spans="1:8" s="113" customFormat="1" ht="70.349999999999994" customHeight="1" x14ac:dyDescent="0.45">
      <c r="A9" s="136" t="s">
        <v>290</v>
      </c>
      <c r="B9" s="136"/>
      <c r="C9" s="136"/>
      <c r="D9" s="136"/>
      <c r="E9" s="136"/>
      <c r="F9" s="136"/>
      <c r="G9" s="136"/>
      <c r="H9" s="136"/>
    </row>
    <row r="10" spans="1:8" s="113" customFormat="1" ht="53.1" customHeight="1" x14ac:dyDescent="0.45">
      <c r="A10" s="136" t="s">
        <v>269</v>
      </c>
      <c r="B10" s="136"/>
      <c r="C10" s="136"/>
      <c r="D10" s="136"/>
      <c r="E10" s="136"/>
      <c r="F10" s="136"/>
      <c r="G10" s="136"/>
      <c r="H10" s="136"/>
    </row>
    <row r="11" spans="1:8" s="113" customFormat="1" ht="122.7" customHeight="1" x14ac:dyDescent="0.45">
      <c r="A11" s="138" t="s">
        <v>291</v>
      </c>
      <c r="B11" s="136"/>
      <c r="C11" s="136"/>
      <c r="D11" s="136"/>
      <c r="E11" s="136"/>
      <c r="F11" s="136"/>
      <c r="G11" s="136"/>
      <c r="H11" s="136"/>
    </row>
    <row r="12" spans="1:8" s="113" customFormat="1" ht="35.1" customHeight="1" x14ac:dyDescent="0.45">
      <c r="A12" s="136" t="s">
        <v>270</v>
      </c>
      <c r="B12" s="136"/>
      <c r="C12" s="136"/>
      <c r="D12" s="136"/>
      <c r="E12" s="136"/>
      <c r="F12" s="136"/>
      <c r="G12" s="136"/>
      <c r="H12" s="136"/>
    </row>
    <row r="13" spans="1:8" s="113" customFormat="1" ht="97.35" customHeight="1" x14ac:dyDescent="0.45">
      <c r="A13" s="136" t="s">
        <v>271</v>
      </c>
      <c r="B13" s="136"/>
      <c r="C13" s="136"/>
      <c r="D13" s="136"/>
      <c r="E13" s="136"/>
      <c r="F13" s="136"/>
      <c r="G13" s="136"/>
      <c r="H13" s="136"/>
    </row>
    <row r="14" spans="1:8" s="113" customFormat="1" ht="97.35" customHeight="1" x14ac:dyDescent="0.45">
      <c r="A14" s="136" t="s">
        <v>272</v>
      </c>
      <c r="B14" s="136"/>
      <c r="C14" s="136"/>
      <c r="D14" s="136"/>
      <c r="E14" s="136"/>
      <c r="F14" s="136"/>
      <c r="G14" s="136"/>
      <c r="H14" s="136"/>
    </row>
    <row r="15" spans="1:8" s="113" customFormat="1" ht="20.100000000000001" customHeight="1" x14ac:dyDescent="0.45">
      <c r="A15" s="136" t="s">
        <v>273</v>
      </c>
      <c r="B15" s="136"/>
      <c r="C15" s="136"/>
      <c r="D15" s="136"/>
      <c r="E15" s="136"/>
      <c r="F15" s="136"/>
      <c r="G15" s="136"/>
      <c r="H15" s="136"/>
    </row>
    <row r="16" spans="1:8" x14ac:dyDescent="0.45">
      <c r="A16" s="135"/>
      <c r="B16" s="135"/>
      <c r="C16" s="135"/>
      <c r="D16" s="135"/>
      <c r="E16" s="135"/>
      <c r="F16" s="135"/>
      <c r="G16" s="135"/>
      <c r="H16" s="135"/>
    </row>
    <row r="17" spans="1:8" x14ac:dyDescent="0.45">
      <c r="A17" s="135"/>
      <c r="B17" s="135"/>
      <c r="C17" s="135"/>
      <c r="D17" s="135"/>
      <c r="E17" s="135"/>
      <c r="F17" s="135"/>
      <c r="G17" s="135"/>
      <c r="H17" s="135"/>
    </row>
    <row r="18" spans="1:8" x14ac:dyDescent="0.45">
      <c r="A18" s="135"/>
      <c r="B18" s="135"/>
      <c r="C18" s="135"/>
      <c r="D18" s="135"/>
      <c r="E18" s="135"/>
      <c r="F18" s="135"/>
      <c r="G18" s="135"/>
      <c r="H18" s="135"/>
    </row>
    <row r="19" spans="1:8" x14ac:dyDescent="0.45">
      <c r="A19" s="135"/>
      <c r="B19" s="135"/>
      <c r="C19" s="135"/>
      <c r="D19" s="135"/>
      <c r="E19" s="135"/>
      <c r="F19" s="135"/>
      <c r="G19" s="135"/>
      <c r="H19" s="135"/>
    </row>
    <row r="20" spans="1:8" x14ac:dyDescent="0.45">
      <c r="A20" s="135"/>
      <c r="B20" s="135"/>
      <c r="C20" s="135"/>
      <c r="D20" s="135"/>
      <c r="E20" s="135"/>
      <c r="F20" s="135"/>
      <c r="G20" s="135"/>
      <c r="H20" s="135"/>
    </row>
  </sheetData>
  <sheetProtection algorithmName="SHA-512" hashValue="bUKY7UvLGFSpyZXkAWjC5sQZxhvHZ0Qy0X7L9pZ0Gag1oBCFqWIbaIHGlrW/UQmmJ+gA8kc/rIcejDOaOHE1fQ==" saltValue="H26aUBpkS2omhmrgmsvt4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3D53D-4B7B-4237-9C37-9A9218B50485}">
  <dimension ref="A1:I55"/>
  <sheetViews>
    <sheetView workbookViewId="0"/>
  </sheetViews>
  <sheetFormatPr baseColWidth="10" defaultColWidth="10.76171875" defaultRowHeight="14" x14ac:dyDescent="0.45"/>
  <cols>
    <col min="1" max="16384" width="10.76171875" style="79"/>
  </cols>
  <sheetData>
    <row r="1" spans="1:9" x14ac:dyDescent="0.45">
      <c r="A1" s="163"/>
      <c r="B1" s="163"/>
      <c r="C1" s="163"/>
      <c r="D1" s="163"/>
      <c r="E1" s="163"/>
      <c r="F1" s="163"/>
      <c r="G1" s="163"/>
      <c r="H1" s="163"/>
      <c r="I1" s="163"/>
    </row>
    <row r="2" spans="1:9" x14ac:dyDescent="0.45">
      <c r="A2" s="163"/>
      <c r="B2" s="163"/>
      <c r="C2" s="163"/>
      <c r="D2" s="163"/>
      <c r="E2" s="163"/>
      <c r="F2" s="163"/>
      <c r="G2" s="163"/>
      <c r="H2" s="163"/>
      <c r="I2" s="163"/>
    </row>
    <row r="3" spans="1:9" x14ac:dyDescent="0.45">
      <c r="A3" s="163"/>
      <c r="B3" s="163"/>
      <c r="C3" s="163"/>
      <c r="D3" s="163"/>
      <c r="E3" s="163"/>
      <c r="F3" s="163"/>
      <c r="G3" s="163"/>
      <c r="H3" s="163"/>
      <c r="I3" s="163"/>
    </row>
    <row r="4" spans="1:9" x14ac:dyDescent="0.45">
      <c r="A4" s="163"/>
      <c r="B4" s="163"/>
      <c r="C4" s="163"/>
      <c r="D4" s="163"/>
      <c r="E4" s="163"/>
      <c r="F4" s="163"/>
      <c r="G4" s="163"/>
      <c r="H4" s="163"/>
      <c r="I4" s="163"/>
    </row>
    <row r="5" spans="1:9" x14ac:dyDescent="0.45">
      <c r="A5" s="163"/>
      <c r="B5" s="163"/>
      <c r="C5" s="163"/>
      <c r="D5" s="163"/>
      <c r="E5" s="163"/>
      <c r="F5" s="163"/>
      <c r="G5" s="163"/>
      <c r="H5" s="163"/>
      <c r="I5" s="163"/>
    </row>
    <row r="6" spans="1:9" x14ac:dyDescent="0.45">
      <c r="A6" s="163"/>
      <c r="B6" s="163"/>
      <c r="C6" s="163"/>
      <c r="D6" s="163"/>
      <c r="E6" s="163"/>
      <c r="F6" s="163"/>
      <c r="G6" s="163"/>
      <c r="H6" s="163"/>
      <c r="I6" s="163"/>
    </row>
    <row r="7" spans="1:9" x14ac:dyDescent="0.45">
      <c r="A7" s="163"/>
      <c r="B7" s="163"/>
      <c r="C7" s="163"/>
      <c r="D7" s="163"/>
      <c r="E7" s="163"/>
      <c r="F7" s="163"/>
      <c r="G7" s="163"/>
      <c r="H7" s="163"/>
      <c r="I7" s="163"/>
    </row>
    <row r="8" spans="1:9" x14ac:dyDescent="0.45">
      <c r="A8" s="163"/>
      <c r="B8" s="163"/>
      <c r="C8" s="163"/>
      <c r="D8" s="163"/>
      <c r="E8" s="163"/>
      <c r="F8" s="163"/>
      <c r="G8" s="163"/>
      <c r="H8" s="163"/>
      <c r="I8" s="163"/>
    </row>
    <row r="9" spans="1:9" x14ac:dyDescent="0.45">
      <c r="A9" s="163"/>
      <c r="B9" s="163"/>
      <c r="C9" s="163"/>
      <c r="D9" s="163"/>
      <c r="E9" s="163"/>
      <c r="F9" s="163"/>
      <c r="G9" s="163"/>
      <c r="H9" s="163"/>
      <c r="I9" s="163"/>
    </row>
    <row r="10" spans="1:9" x14ac:dyDescent="0.45">
      <c r="A10" s="163"/>
      <c r="B10" s="163"/>
      <c r="C10" s="163"/>
      <c r="D10" s="163"/>
      <c r="E10" s="163"/>
      <c r="F10" s="163"/>
      <c r="G10" s="163"/>
      <c r="H10" s="163"/>
      <c r="I10" s="163"/>
    </row>
    <row r="11" spans="1:9" x14ac:dyDescent="0.45">
      <c r="A11" s="163"/>
      <c r="B11" s="163"/>
      <c r="C11" s="163"/>
      <c r="D11" s="163"/>
      <c r="E11" s="163"/>
      <c r="F11" s="163"/>
      <c r="G11" s="163"/>
      <c r="H11" s="163"/>
      <c r="I11" s="163"/>
    </row>
    <row r="12" spans="1:9" x14ac:dyDescent="0.45">
      <c r="A12" s="163"/>
      <c r="B12" s="163"/>
      <c r="C12" s="163"/>
      <c r="D12" s="163"/>
      <c r="E12" s="163"/>
      <c r="F12" s="163"/>
      <c r="G12" s="163"/>
      <c r="H12" s="163"/>
      <c r="I12" s="163"/>
    </row>
    <row r="13" spans="1:9" x14ac:dyDescent="0.45">
      <c r="A13" s="163"/>
      <c r="B13" s="163"/>
      <c r="C13" s="163"/>
      <c r="D13" s="163"/>
      <c r="E13" s="163"/>
      <c r="F13" s="163"/>
      <c r="G13" s="163"/>
      <c r="H13" s="163"/>
      <c r="I13" s="163"/>
    </row>
    <row r="14" spans="1:9" x14ac:dyDescent="0.45">
      <c r="A14" s="163"/>
      <c r="B14" s="163"/>
      <c r="C14" s="163"/>
      <c r="D14" s="163"/>
      <c r="E14" s="163"/>
      <c r="F14" s="163"/>
      <c r="G14" s="163"/>
      <c r="H14" s="163"/>
      <c r="I14" s="163"/>
    </row>
    <row r="15" spans="1:9" x14ac:dyDescent="0.45">
      <c r="A15" s="163"/>
      <c r="B15" s="163"/>
      <c r="C15" s="163"/>
      <c r="D15" s="163"/>
      <c r="E15" s="163"/>
      <c r="F15" s="163"/>
      <c r="G15" s="163"/>
      <c r="H15" s="163"/>
      <c r="I15" s="163"/>
    </row>
    <row r="16" spans="1:9" x14ac:dyDescent="0.45">
      <c r="A16" s="163"/>
      <c r="B16" s="163"/>
      <c r="C16" s="163"/>
      <c r="D16" s="163"/>
      <c r="E16" s="163"/>
      <c r="F16" s="163"/>
      <c r="G16" s="163"/>
      <c r="H16" s="163"/>
      <c r="I16" s="163"/>
    </row>
    <row r="17" spans="1:9" x14ac:dyDescent="0.45">
      <c r="A17" s="163"/>
      <c r="B17" s="163"/>
      <c r="C17" s="163"/>
      <c r="D17" s="163"/>
      <c r="E17" s="163"/>
      <c r="F17" s="163"/>
      <c r="G17" s="163"/>
      <c r="H17" s="163"/>
      <c r="I17" s="163"/>
    </row>
    <row r="18" spans="1:9" x14ac:dyDescent="0.45">
      <c r="A18" s="163"/>
      <c r="B18" s="163"/>
      <c r="C18" s="163"/>
      <c r="D18" s="163"/>
      <c r="E18" s="163"/>
      <c r="F18" s="163"/>
      <c r="G18" s="163"/>
      <c r="H18" s="163"/>
      <c r="I18" s="163"/>
    </row>
    <row r="19" spans="1:9" x14ac:dyDescent="0.45">
      <c r="A19" s="163"/>
      <c r="B19" s="163"/>
      <c r="C19" s="163"/>
      <c r="D19" s="163"/>
      <c r="E19" s="163"/>
      <c r="F19" s="163"/>
      <c r="G19" s="163"/>
      <c r="H19" s="163"/>
      <c r="I19" s="163"/>
    </row>
    <row r="20" spans="1:9" x14ac:dyDescent="0.45">
      <c r="A20" s="163"/>
      <c r="B20" s="163"/>
      <c r="C20" s="163"/>
      <c r="D20" s="163"/>
      <c r="E20" s="163"/>
      <c r="F20" s="163"/>
      <c r="G20" s="163"/>
      <c r="H20" s="163"/>
      <c r="I20" s="163"/>
    </row>
    <row r="21" spans="1:9" x14ac:dyDescent="0.45">
      <c r="A21" s="163"/>
      <c r="B21" s="163"/>
      <c r="C21" s="163"/>
      <c r="D21" s="163"/>
      <c r="E21" s="163"/>
      <c r="F21" s="163"/>
      <c r="G21" s="163"/>
      <c r="H21" s="163"/>
      <c r="I21" s="163"/>
    </row>
    <row r="22" spans="1:9" x14ac:dyDescent="0.45">
      <c r="A22" s="163"/>
      <c r="B22" s="163"/>
      <c r="C22" s="163"/>
      <c r="D22" s="163"/>
      <c r="E22" s="163"/>
      <c r="F22" s="163"/>
      <c r="G22" s="163"/>
      <c r="H22" s="163"/>
      <c r="I22" s="163"/>
    </row>
    <row r="23" spans="1:9" x14ac:dyDescent="0.45">
      <c r="A23" s="163"/>
      <c r="B23" s="163"/>
      <c r="C23" s="163"/>
      <c r="D23" s="163"/>
      <c r="E23" s="163"/>
      <c r="F23" s="163"/>
      <c r="G23" s="163"/>
      <c r="H23" s="163"/>
      <c r="I23" s="163"/>
    </row>
    <row r="24" spans="1:9" x14ac:dyDescent="0.45">
      <c r="A24" s="163"/>
      <c r="B24" s="163"/>
      <c r="C24" s="163"/>
      <c r="D24" s="163"/>
      <c r="E24" s="163"/>
      <c r="F24" s="163"/>
      <c r="G24" s="163"/>
      <c r="H24" s="163"/>
      <c r="I24" s="163"/>
    </row>
    <row r="25" spans="1:9" x14ac:dyDescent="0.45">
      <c r="A25" s="163"/>
      <c r="B25" s="163"/>
      <c r="C25" s="163"/>
      <c r="D25" s="163"/>
      <c r="E25" s="163"/>
      <c r="F25" s="163"/>
      <c r="G25" s="163"/>
      <c r="H25" s="163"/>
      <c r="I25" s="163"/>
    </row>
    <row r="26" spans="1:9" x14ac:dyDescent="0.45">
      <c r="A26" s="163"/>
      <c r="B26" s="163"/>
      <c r="C26" s="163"/>
      <c r="D26" s="163"/>
      <c r="E26" s="163"/>
      <c r="F26" s="163"/>
      <c r="G26" s="163"/>
      <c r="H26" s="163"/>
      <c r="I26" s="163"/>
    </row>
    <row r="27" spans="1:9" x14ac:dyDescent="0.45">
      <c r="A27" s="163"/>
      <c r="B27" s="163"/>
      <c r="C27" s="163"/>
      <c r="D27" s="163"/>
      <c r="E27" s="163"/>
      <c r="F27" s="163"/>
      <c r="G27" s="163"/>
      <c r="H27" s="163"/>
      <c r="I27" s="163"/>
    </row>
    <row r="28" spans="1:9" x14ac:dyDescent="0.45">
      <c r="A28" s="163"/>
      <c r="B28" s="163"/>
      <c r="C28" s="163"/>
      <c r="D28" s="163"/>
      <c r="E28" s="163"/>
      <c r="F28" s="163"/>
      <c r="G28" s="163"/>
      <c r="H28" s="163"/>
      <c r="I28" s="163"/>
    </row>
    <row r="29" spans="1:9" x14ac:dyDescent="0.45">
      <c r="A29" s="163"/>
      <c r="B29" s="163"/>
      <c r="C29" s="163"/>
      <c r="D29" s="163"/>
      <c r="E29" s="163"/>
      <c r="F29" s="163"/>
      <c r="G29" s="163"/>
      <c r="H29" s="163"/>
      <c r="I29" s="163"/>
    </row>
    <row r="30" spans="1:9" x14ac:dyDescent="0.45">
      <c r="A30" s="163"/>
      <c r="B30" s="163"/>
      <c r="C30" s="163"/>
      <c r="D30" s="163"/>
      <c r="E30" s="163"/>
      <c r="F30" s="163"/>
      <c r="G30" s="163"/>
      <c r="H30" s="163"/>
      <c r="I30" s="163"/>
    </row>
    <row r="31" spans="1:9" x14ac:dyDescent="0.45">
      <c r="A31" s="163"/>
      <c r="B31" s="163"/>
      <c r="C31" s="163"/>
      <c r="D31" s="163"/>
      <c r="E31" s="163"/>
      <c r="F31" s="163"/>
      <c r="G31" s="163"/>
      <c r="H31" s="163"/>
      <c r="I31" s="163"/>
    </row>
    <row r="32" spans="1:9" x14ac:dyDescent="0.45">
      <c r="A32" s="163"/>
      <c r="B32" s="163"/>
      <c r="C32" s="163"/>
      <c r="D32" s="163"/>
      <c r="E32" s="163"/>
      <c r="F32" s="163"/>
      <c r="G32" s="163"/>
      <c r="H32" s="163"/>
      <c r="I32" s="163"/>
    </row>
    <row r="33" spans="1:9" x14ac:dyDescent="0.45">
      <c r="A33" s="163"/>
      <c r="B33" s="163"/>
      <c r="C33" s="163"/>
      <c r="D33" s="163"/>
      <c r="E33" s="163"/>
      <c r="F33" s="163"/>
      <c r="G33" s="163"/>
      <c r="H33" s="163"/>
      <c r="I33" s="163"/>
    </row>
    <row r="34" spans="1:9" x14ac:dyDescent="0.45">
      <c r="A34" s="163"/>
      <c r="B34" s="163"/>
      <c r="C34" s="163"/>
      <c r="D34" s="163"/>
      <c r="E34" s="163"/>
      <c r="F34" s="163"/>
      <c r="G34" s="163"/>
      <c r="H34" s="163"/>
      <c r="I34" s="163"/>
    </row>
    <row r="35" spans="1:9" x14ac:dyDescent="0.45">
      <c r="A35" s="163"/>
      <c r="B35" s="163"/>
      <c r="C35" s="163"/>
      <c r="D35" s="163"/>
      <c r="E35" s="163"/>
      <c r="F35" s="163"/>
      <c r="G35" s="163"/>
      <c r="H35" s="163"/>
      <c r="I35" s="163"/>
    </row>
    <row r="36" spans="1:9" x14ac:dyDescent="0.45">
      <c r="A36" s="163"/>
      <c r="B36" s="163"/>
      <c r="C36" s="163"/>
      <c r="D36" s="163"/>
      <c r="E36" s="163"/>
      <c r="F36" s="163"/>
      <c r="G36" s="163"/>
      <c r="H36" s="163"/>
      <c r="I36" s="163"/>
    </row>
    <row r="37" spans="1:9" x14ac:dyDescent="0.45">
      <c r="A37" s="163"/>
      <c r="B37" s="163"/>
      <c r="C37" s="163"/>
      <c r="D37" s="163"/>
      <c r="E37" s="163"/>
      <c r="F37" s="163"/>
      <c r="G37" s="163"/>
      <c r="H37" s="163"/>
      <c r="I37" s="163"/>
    </row>
    <row r="38" spans="1:9" x14ac:dyDescent="0.45">
      <c r="A38" s="163"/>
      <c r="B38" s="163"/>
      <c r="C38" s="163"/>
      <c r="D38" s="163"/>
      <c r="E38" s="163"/>
      <c r="F38" s="163"/>
      <c r="G38" s="163"/>
      <c r="H38" s="163"/>
      <c r="I38" s="163"/>
    </row>
    <row r="39" spans="1:9" x14ac:dyDescent="0.45">
      <c r="A39" s="163"/>
      <c r="B39" s="163"/>
      <c r="C39" s="163"/>
      <c r="D39" s="163"/>
      <c r="E39" s="163"/>
      <c r="F39" s="163"/>
      <c r="G39" s="163"/>
      <c r="H39" s="163"/>
      <c r="I39" s="163"/>
    </row>
    <row r="40" spans="1:9" x14ac:dyDescent="0.45">
      <c r="A40" s="163"/>
      <c r="B40" s="163"/>
      <c r="C40" s="163"/>
      <c r="D40" s="163"/>
      <c r="E40" s="163"/>
      <c r="F40" s="163"/>
      <c r="G40" s="163"/>
      <c r="H40" s="163"/>
      <c r="I40" s="163"/>
    </row>
    <row r="41" spans="1:9" x14ac:dyDescent="0.45">
      <c r="A41" s="163"/>
      <c r="B41" s="163"/>
      <c r="C41" s="163"/>
      <c r="D41" s="163"/>
      <c r="E41" s="163"/>
      <c r="F41" s="163"/>
      <c r="G41" s="163"/>
      <c r="H41" s="163"/>
      <c r="I41" s="163"/>
    </row>
    <row r="42" spans="1:9" x14ac:dyDescent="0.45">
      <c r="A42" s="163"/>
      <c r="B42" s="163"/>
      <c r="C42" s="163"/>
      <c r="D42" s="163"/>
      <c r="E42" s="163"/>
      <c r="F42" s="163"/>
      <c r="G42" s="163"/>
      <c r="H42" s="163"/>
      <c r="I42" s="163"/>
    </row>
    <row r="43" spans="1:9" x14ac:dyDescent="0.45">
      <c r="A43" s="163"/>
      <c r="B43" s="163"/>
      <c r="C43" s="163"/>
      <c r="D43" s="163"/>
      <c r="E43" s="163"/>
      <c r="F43" s="163"/>
      <c r="G43" s="163"/>
      <c r="H43" s="163"/>
      <c r="I43" s="163"/>
    </row>
    <row r="44" spans="1:9" x14ac:dyDescent="0.45">
      <c r="A44" s="163"/>
      <c r="B44" s="163"/>
      <c r="C44" s="163"/>
      <c r="D44" s="163"/>
      <c r="E44" s="163"/>
      <c r="F44" s="163"/>
      <c r="G44" s="163"/>
      <c r="H44" s="163"/>
      <c r="I44" s="163"/>
    </row>
    <row r="45" spans="1:9" x14ac:dyDescent="0.45">
      <c r="A45" s="163"/>
      <c r="B45" s="163"/>
      <c r="C45" s="163"/>
      <c r="D45" s="163"/>
      <c r="E45" s="163"/>
      <c r="F45" s="163"/>
      <c r="G45" s="163"/>
      <c r="H45" s="163"/>
      <c r="I45" s="163"/>
    </row>
    <row r="46" spans="1:9" x14ac:dyDescent="0.45">
      <c r="A46" s="163"/>
      <c r="B46" s="163"/>
      <c r="C46" s="163"/>
      <c r="D46" s="163"/>
      <c r="E46" s="163"/>
      <c r="F46" s="163"/>
      <c r="G46" s="163"/>
      <c r="H46" s="163"/>
      <c r="I46" s="163"/>
    </row>
    <row r="47" spans="1:9" x14ac:dyDescent="0.45">
      <c r="A47" s="163"/>
      <c r="B47" s="163"/>
      <c r="C47" s="163"/>
      <c r="D47" s="163"/>
      <c r="E47" s="163"/>
      <c r="F47" s="163"/>
      <c r="G47" s="163"/>
      <c r="H47" s="163"/>
      <c r="I47" s="163"/>
    </row>
    <row r="48" spans="1:9" x14ac:dyDescent="0.45">
      <c r="A48" s="163"/>
      <c r="B48" s="163"/>
      <c r="C48" s="163"/>
      <c r="D48" s="163"/>
      <c r="E48" s="163"/>
      <c r="F48" s="163"/>
      <c r="G48" s="163"/>
      <c r="H48" s="163"/>
      <c r="I48" s="163"/>
    </row>
    <row r="49" spans="1:9" x14ac:dyDescent="0.45">
      <c r="A49" s="163"/>
      <c r="B49" s="163"/>
      <c r="C49" s="163"/>
      <c r="D49" s="163"/>
      <c r="E49" s="163"/>
      <c r="F49" s="163"/>
      <c r="G49" s="163"/>
      <c r="H49" s="163"/>
      <c r="I49" s="163"/>
    </row>
    <row r="50" spans="1:9" x14ac:dyDescent="0.45">
      <c r="A50" s="163"/>
      <c r="B50" s="163"/>
      <c r="C50" s="163"/>
      <c r="D50" s="163"/>
      <c r="E50" s="163"/>
      <c r="F50" s="163"/>
      <c r="G50" s="163"/>
      <c r="H50" s="163"/>
      <c r="I50" s="163"/>
    </row>
    <row r="51" spans="1:9" x14ac:dyDescent="0.45">
      <c r="A51" s="164" t="s">
        <v>314</v>
      </c>
      <c r="B51" s="164"/>
      <c r="C51" s="164"/>
      <c r="D51" s="164"/>
      <c r="E51" s="164"/>
      <c r="F51" s="163"/>
      <c r="G51" s="163"/>
      <c r="H51" s="163"/>
      <c r="I51" s="163"/>
    </row>
    <row r="52" spans="1:9" x14ac:dyDescent="0.45">
      <c r="A52" s="164" t="s">
        <v>315</v>
      </c>
      <c r="B52" s="164"/>
      <c r="C52" s="164"/>
      <c r="D52" s="164"/>
      <c r="E52" s="164"/>
      <c r="F52" s="163"/>
      <c r="G52" s="163"/>
      <c r="H52" s="163"/>
      <c r="I52" s="163"/>
    </row>
    <row r="53" spans="1:9" x14ac:dyDescent="0.45">
      <c r="A53" s="165" t="s">
        <v>316</v>
      </c>
      <c r="B53" s="163"/>
      <c r="C53" s="163"/>
      <c r="D53" s="163"/>
      <c r="E53" s="163"/>
      <c r="F53" s="163"/>
      <c r="G53" s="163"/>
      <c r="H53" s="163"/>
      <c r="I53" s="163"/>
    </row>
    <row r="54" spans="1:9" x14ac:dyDescent="0.45">
      <c r="A54" s="163"/>
      <c r="B54" s="163"/>
      <c r="C54" s="163"/>
      <c r="D54" s="163"/>
      <c r="E54" s="163"/>
      <c r="F54" s="163"/>
      <c r="G54" s="163"/>
      <c r="H54" s="163"/>
      <c r="I54" s="163"/>
    </row>
    <row r="55" spans="1:9" x14ac:dyDescent="0.45">
      <c r="A55" s="163"/>
      <c r="B55" s="163"/>
      <c r="C55" s="163"/>
      <c r="D55" s="163"/>
      <c r="E55" s="163"/>
      <c r="F55" s="163"/>
      <c r="G55" s="163"/>
      <c r="H55" s="163"/>
      <c r="I55" s="163"/>
    </row>
  </sheetData>
  <sheetProtection algorithmName="SHA-512" hashValue="/3uUqKDe4tb8cJ7xrcM0lv9IpIBWXhtl2dbWHWOiXTL4xy/6bAbx2aeobv66p6qRn4QkuDxn48Ttx135AhRRJA==" saltValue="taC8yCNCwmqN9rkqSgSp4A==" spinCount="100000" sheet="1" objects="1" scenarios="1"/>
  <hyperlinks>
    <hyperlink ref="A53" r:id="rId1" xr:uid="{60694B4B-9D83-4A6E-9C71-734E6267491F}"/>
  </hyperlinks>
  <pageMargins left="0.7" right="0.7" top="0.78740157499999996" bottom="0.78740157499999996"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G19"/>
  <sheetViews>
    <sheetView tabSelected="1" workbookViewId="0">
      <selection activeCell="B2" sqref="B2"/>
    </sheetView>
  </sheetViews>
  <sheetFormatPr baseColWidth="10" defaultColWidth="11.41015625" defaultRowHeight="14" x14ac:dyDescent="0.45"/>
  <cols>
    <col min="1" max="1" width="25.1171875" style="37" bestFit="1" customWidth="1"/>
    <col min="2" max="2" width="39" style="37" customWidth="1"/>
    <col min="3" max="16384" width="11.41015625" style="37"/>
  </cols>
  <sheetData>
    <row r="1" spans="1:7" ht="20.100000000000001" customHeight="1" x14ac:dyDescent="0.45">
      <c r="A1" s="36" t="s">
        <v>80</v>
      </c>
      <c r="C1" s="38" t="s">
        <v>81</v>
      </c>
    </row>
    <row r="2" spans="1:7" ht="20.100000000000001" customHeight="1" x14ac:dyDescent="0.45">
      <c r="A2" s="37" t="s">
        <v>82</v>
      </c>
      <c r="B2" s="115"/>
      <c r="C2" s="37" t="s">
        <v>82</v>
      </c>
    </row>
    <row r="3" spans="1:7" ht="20.100000000000001" customHeight="1" x14ac:dyDescent="0.45">
      <c r="A3" s="37" t="s">
        <v>83</v>
      </c>
      <c r="B3" s="66"/>
      <c r="C3" s="37" t="s">
        <v>84</v>
      </c>
    </row>
    <row r="4" spans="1:7" ht="20.100000000000001" customHeight="1" x14ac:dyDescent="0.45">
      <c r="A4" s="37" t="s">
        <v>85</v>
      </c>
      <c r="B4" s="115"/>
      <c r="C4" s="37" t="s">
        <v>86</v>
      </c>
    </row>
    <row r="5" spans="1:7" ht="20.100000000000001" customHeight="1" x14ac:dyDescent="0.45"/>
    <row r="6" spans="1:7" ht="60" customHeight="1" x14ac:dyDescent="0.45">
      <c r="A6" s="142" t="s">
        <v>278</v>
      </c>
      <c r="B6" s="143"/>
      <c r="C6" s="143"/>
      <c r="D6" s="143"/>
      <c r="E6" s="143"/>
      <c r="F6" s="143"/>
      <c r="G6" s="143"/>
    </row>
    <row r="7" spans="1:7" ht="10.1" customHeight="1" x14ac:dyDescent="0.45">
      <c r="A7" s="97"/>
      <c r="B7" s="97"/>
      <c r="C7" s="97"/>
      <c r="D7" s="97"/>
      <c r="E7" s="97"/>
      <c r="F7" s="97"/>
      <c r="G7" s="97"/>
    </row>
    <row r="8" spans="1:7" ht="60" customHeight="1" x14ac:dyDescent="0.45">
      <c r="A8" s="142" t="s">
        <v>279</v>
      </c>
      <c r="B8" s="143"/>
      <c r="C8" s="143"/>
      <c r="D8" s="143"/>
      <c r="E8" s="143"/>
      <c r="F8" s="143"/>
      <c r="G8" s="143"/>
    </row>
    <row r="9" spans="1:7" ht="10.1" customHeight="1" x14ac:dyDescent="0.45">
      <c r="A9" s="98"/>
      <c r="B9" s="98"/>
      <c r="C9" s="98"/>
      <c r="D9" s="98"/>
      <c r="E9" s="98"/>
      <c r="F9" s="98"/>
      <c r="G9" s="98"/>
    </row>
    <row r="10" spans="1:7" ht="45" customHeight="1" x14ac:dyDescent="0.45">
      <c r="A10" s="139" t="s">
        <v>280</v>
      </c>
      <c r="B10" s="139"/>
      <c r="C10" s="139"/>
      <c r="D10" s="139"/>
      <c r="E10" s="139"/>
      <c r="F10" s="139"/>
      <c r="G10" s="139"/>
    </row>
    <row r="11" spans="1:7" ht="70.099999999999994" customHeight="1" x14ac:dyDescent="0.45">
      <c r="A11" s="144" t="s">
        <v>292</v>
      </c>
      <c r="B11" s="144"/>
      <c r="C11" s="144"/>
      <c r="D11" s="144"/>
      <c r="E11" s="144"/>
      <c r="F11" s="144"/>
      <c r="G11" s="144"/>
    </row>
    <row r="12" spans="1:7" ht="45" customHeight="1" x14ac:dyDescent="0.45">
      <c r="A12" s="139" t="s">
        <v>128</v>
      </c>
      <c r="B12" s="139"/>
      <c r="C12" s="140" t="s">
        <v>129</v>
      </c>
      <c r="D12" s="140"/>
      <c r="E12" s="140"/>
      <c r="F12" s="140"/>
      <c r="G12" s="99"/>
    </row>
    <row r="13" spans="1:7" ht="45" hidden="1" customHeight="1" x14ac:dyDescent="0.45">
      <c r="A13" s="63"/>
      <c r="B13" s="63"/>
      <c r="C13" s="64"/>
      <c r="D13" s="64"/>
      <c r="E13" s="64"/>
      <c r="F13" s="64"/>
      <c r="G13" s="64"/>
    </row>
    <row r="15" spans="1:7" x14ac:dyDescent="0.45">
      <c r="A15" s="37" t="s">
        <v>87</v>
      </c>
      <c r="B15" s="66"/>
      <c r="C15" s="141" t="s">
        <v>106</v>
      </c>
      <c r="D15" s="141"/>
      <c r="E15" s="141"/>
    </row>
    <row r="16" spans="1:7" x14ac:dyDescent="0.45">
      <c r="A16" s="37" t="s">
        <v>88</v>
      </c>
      <c r="B16" s="39" t="str">
        <f>IF(ISBLANK(B15),"",IF(B3=B15,"Kontrolle erfolgreich - check ok","FEHLER - ERROR"))</f>
        <v/>
      </c>
      <c r="C16" s="37" t="s">
        <v>107</v>
      </c>
    </row>
    <row r="17" spans="2:2" x14ac:dyDescent="0.45">
      <c r="B17" s="39" t="str">
        <f>IF(ISBLANK(B15),"",IF(ISERROR(FIND("@",B15,1)),"keine gültige eMail-Adresse",IF((VALUE(FIND("@",B15,1))&gt;1),"","keine gültige eMail-Adresse!")))</f>
        <v/>
      </c>
    </row>
    <row r="18" spans="2:2" x14ac:dyDescent="0.45">
      <c r="B18" s="39" t="str">
        <f>IF(ISBLANK(B15),"",IF(ISERROR(FIND("@",B15,1)),"no valid eMail-adress",IF((VALUE(FIND("@",B15,1))&gt;1),"","no valid eMail-address!")))</f>
        <v/>
      </c>
    </row>
    <row r="19" spans="2:2" x14ac:dyDescent="0.45">
      <c r="B19" s="37" t="str">
        <f>IF(ISBLANK(B15),"",IF(ISERROR(FIND("; ",B15,1)),"",IF((VALUE(FIND("; ",B15,1))&gt;8),"","Achtung - die zweite eMail-Adresse wurde nicht korrekt eingegeben")))</f>
        <v/>
      </c>
    </row>
  </sheetData>
  <sheetProtection algorithmName="SHA-512" hashValue="Ouf/B523bLs2bRXoskHGfEz6UMnVlPRa8bQoC3fUQGe7+Evn7A96a8rSnvrW17FJsAjGNu1aPobpjakHrZQvdQ==" saltValue="j7wvQfl/fW6h5BBD6KBO0A==" spinCount="100000" sheet="1" objects="1" scenarios="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4"/>
  <dimension ref="A1:G27"/>
  <sheetViews>
    <sheetView workbookViewId="0">
      <selection activeCell="B12" sqref="B12"/>
    </sheetView>
  </sheetViews>
  <sheetFormatPr baseColWidth="10" defaultRowHeight="14" x14ac:dyDescent="0.45"/>
  <cols>
    <col min="1" max="1" width="39.41015625" bestFit="1" customWidth="1"/>
    <col min="2" max="2" width="33.1171875" bestFit="1" customWidth="1"/>
  </cols>
  <sheetData>
    <row r="1" spans="1:7" x14ac:dyDescent="0.45">
      <c r="A1" t="s">
        <v>13</v>
      </c>
      <c r="B1" s="3" t="str">
        <f>IF(ISNUMBER(VALUE(Ergebnisse!G1)),IF(VALUE(Ergebnisse!G1)&gt;0,VALUE(Ergebnisse!G1),""),"")</f>
        <v/>
      </c>
      <c r="D1" t="s">
        <v>20</v>
      </c>
    </row>
    <row r="2" spans="1:7" x14ac:dyDescent="0.45">
      <c r="A2" t="s">
        <v>4</v>
      </c>
      <c r="B2" s="3" t="str">
        <f>IF(ISNUMBER(VALUE(Ergebnisse!G2)),IF(VALUE(Ergebnisse!G2)&gt;0,VALUE(Ergebnisse!G2),""),"")</f>
        <v/>
      </c>
    </row>
    <row r="3" spans="1:7" x14ac:dyDescent="0.45">
      <c r="A3" t="s">
        <v>14</v>
      </c>
      <c r="B3" s="68" t="s">
        <v>130</v>
      </c>
      <c r="D3" t="s">
        <v>19</v>
      </c>
    </row>
    <row r="4" spans="1:7" x14ac:dyDescent="0.45">
      <c r="A4" t="s">
        <v>15</v>
      </c>
      <c r="B4" s="3">
        <f>YEAR(Ergebnisse!B5)</f>
        <v>2024</v>
      </c>
      <c r="D4" s="4">
        <v>2</v>
      </c>
    </row>
    <row r="5" spans="1:7" x14ac:dyDescent="0.45">
      <c r="A5" t="s">
        <v>16</v>
      </c>
      <c r="B5" s="3" t="str">
        <f>D8</f>
        <v>N</v>
      </c>
      <c r="D5" t="str">
        <f>IF(D4=2,"N","J")</f>
        <v>N</v>
      </c>
      <c r="F5">
        <v>1</v>
      </c>
      <c r="G5" s="46" t="s">
        <v>103</v>
      </c>
    </row>
    <row r="6" spans="1:7" x14ac:dyDescent="0.45">
      <c r="A6" t="s">
        <v>41</v>
      </c>
      <c r="B6" s="3">
        <f>Ergebnisse!G3</f>
        <v>1</v>
      </c>
      <c r="F6">
        <v>2</v>
      </c>
      <c r="G6" s="46" t="s">
        <v>104</v>
      </c>
    </row>
    <row r="7" spans="1:7" x14ac:dyDescent="0.45">
      <c r="A7" t="s">
        <v>89</v>
      </c>
      <c r="B7" s="40">
        <f>Ergebnisse!B5</f>
        <v>45452</v>
      </c>
    </row>
    <row r="8" spans="1:7" x14ac:dyDescent="0.45">
      <c r="A8" t="s">
        <v>17</v>
      </c>
      <c r="B8" s="3">
        <v>15</v>
      </c>
      <c r="D8" t="str">
        <f>LEFT(D5,1)</f>
        <v>N</v>
      </c>
    </row>
    <row r="9" spans="1:7" x14ac:dyDescent="0.45">
      <c r="A9" t="s">
        <v>18</v>
      </c>
      <c r="B9" s="3">
        <v>2</v>
      </c>
    </row>
    <row r="10" spans="1:7" ht="13.95" customHeight="1" x14ac:dyDescent="0.45">
      <c r="A10" t="s">
        <v>281</v>
      </c>
      <c r="B10" s="100">
        <f>Kontakt!B2</f>
        <v>0</v>
      </c>
    </row>
    <row r="11" spans="1:7" ht="13.95" customHeight="1" x14ac:dyDescent="0.45">
      <c r="A11" t="s">
        <v>293</v>
      </c>
      <c r="B11" s="100">
        <f>IF(Kontakt!B3=Kontakt!B15,Kontakt!B3,0)</f>
        <v>0</v>
      </c>
    </row>
    <row r="12" spans="1:7" ht="13.95" customHeight="1" x14ac:dyDescent="0.45">
      <c r="A12" s="46" t="s">
        <v>282</v>
      </c>
      <c r="B12" s="100">
        <v>1</v>
      </c>
    </row>
    <row r="13" spans="1:7" x14ac:dyDescent="0.45">
      <c r="A13" t="s">
        <v>22</v>
      </c>
      <c r="B13" s="2" t="str">
        <f>Ergebnisse!A19</f>
        <v>Relative Dichte 20 °C/20 °C</v>
      </c>
      <c r="C13" s="2" t="str">
        <f>Ergebnisse!B19</f>
        <v>ohne</v>
      </c>
    </row>
    <row r="14" spans="1:7" x14ac:dyDescent="0.45">
      <c r="A14" t="s">
        <v>23</v>
      </c>
      <c r="B14" s="2" t="str">
        <f>Ergebnisse!A20</f>
        <v>Alkohol</v>
      </c>
      <c r="C14" s="2" t="str">
        <f>Ergebnisse!B20</f>
        <v>% vol</v>
      </c>
    </row>
    <row r="15" spans="1:7" x14ac:dyDescent="0.45">
      <c r="A15" t="s">
        <v>24</v>
      </c>
      <c r="B15" s="2" t="str">
        <f>Ergebnisse!A21</f>
        <v>Extrakt</v>
      </c>
      <c r="C15" s="2" t="str">
        <f>Ergebnisse!B21</f>
        <v>g/L Probe</v>
      </c>
    </row>
    <row r="16" spans="1:7" x14ac:dyDescent="0.45">
      <c r="A16" t="s">
        <v>31</v>
      </c>
      <c r="B16" s="2" t="str">
        <f>Ergebnisse!A22</f>
        <v>Glucose (wasserfrei)</v>
      </c>
      <c r="C16" s="2" t="str">
        <f>Ergebnisse!B22</f>
        <v>g/L Probe</v>
      </c>
    </row>
    <row r="17" spans="1:3" x14ac:dyDescent="0.45">
      <c r="A17" t="s">
        <v>32</v>
      </c>
      <c r="B17" s="2" t="str">
        <f>Ergebnisse!A23</f>
        <v>Fructose (wasserfrei)</v>
      </c>
      <c r="C17" s="2" t="str">
        <f>Ergebnisse!B23</f>
        <v>g/L Probe</v>
      </c>
    </row>
    <row r="18" spans="1:3" x14ac:dyDescent="0.45">
      <c r="A18" t="s">
        <v>33</v>
      </c>
      <c r="B18" s="2" t="str">
        <f>Ergebnisse!A24</f>
        <v>Saccharose (wasserfrei)</v>
      </c>
      <c r="C18" s="2" t="str">
        <f>Ergebnisse!B24</f>
        <v>g/L Probe</v>
      </c>
    </row>
    <row r="19" spans="1:3" x14ac:dyDescent="0.45">
      <c r="A19" t="s">
        <v>34</v>
      </c>
      <c r="B19" s="2" t="str">
        <f>Ergebnisse!A25</f>
        <v>Cumarin</v>
      </c>
      <c r="C19" s="2" t="str">
        <f>Ergebnisse!B25</f>
        <v>mg/L Probe</v>
      </c>
    </row>
    <row r="20" spans="1:3" x14ac:dyDescent="0.45">
      <c r="A20" t="s">
        <v>223</v>
      </c>
      <c r="B20" s="2" t="str">
        <f>Ergebnisse!A26</f>
        <v>Nachgewiesener Farbstoff</v>
      </c>
      <c r="C20" s="2" t="str">
        <f>Ergebnisse!B26</f>
        <v>ohne</v>
      </c>
    </row>
    <row r="21" spans="1:3" x14ac:dyDescent="0.45">
      <c r="A21" t="s">
        <v>224</v>
      </c>
      <c r="B21" s="2" t="str">
        <f>Ergebnisse!A27</f>
        <v>Nachgewiesener Farbstoff</v>
      </c>
      <c r="C21" s="2" t="str">
        <f>Ergebnisse!B27</f>
        <v>ohne</v>
      </c>
    </row>
    <row r="22" spans="1:3" x14ac:dyDescent="0.45">
      <c r="A22" t="s">
        <v>225</v>
      </c>
      <c r="B22" s="2" t="str">
        <f>Ergebnisse!A28</f>
        <v>Nachgewiesener Farbstoff</v>
      </c>
      <c r="C22" s="2" t="str">
        <f>Ergebnisse!B28</f>
        <v>ohne</v>
      </c>
    </row>
    <row r="23" spans="1:3" x14ac:dyDescent="0.45">
      <c r="A23" t="s">
        <v>226</v>
      </c>
      <c r="B23" s="2" t="str">
        <f>Ergebnisse!A29</f>
        <v>Nachgewiesener Farbstoff</v>
      </c>
      <c r="C23" s="2" t="str">
        <f>Ergebnisse!B29</f>
        <v>ohne</v>
      </c>
    </row>
    <row r="24" spans="1:3" x14ac:dyDescent="0.45">
      <c r="A24" t="s">
        <v>227</v>
      </c>
      <c r="B24" s="2" t="s">
        <v>231</v>
      </c>
      <c r="C24" s="2" t="str">
        <f>Ergebnisse!B30</f>
        <v>mg/L Probe</v>
      </c>
    </row>
    <row r="25" spans="1:3" x14ac:dyDescent="0.45">
      <c r="A25" t="s">
        <v>228</v>
      </c>
      <c r="B25" s="2" t="s">
        <v>232</v>
      </c>
      <c r="C25" s="2" t="str">
        <f>Ergebnisse!B31</f>
        <v>mg/L Probe</v>
      </c>
    </row>
    <row r="26" spans="1:3" x14ac:dyDescent="0.45">
      <c r="A26" t="s">
        <v>229</v>
      </c>
      <c r="B26" s="2" t="s">
        <v>233</v>
      </c>
      <c r="C26" s="2" t="str">
        <f>Ergebnisse!B32</f>
        <v>mg/L Probe</v>
      </c>
    </row>
    <row r="27" spans="1:3" x14ac:dyDescent="0.45">
      <c r="A27" t="s">
        <v>230</v>
      </c>
      <c r="B27" s="2" t="s">
        <v>234</v>
      </c>
      <c r="C27" s="2" t="str">
        <f>Ergebnisse!B33</f>
        <v>mg/L Probe</v>
      </c>
    </row>
  </sheetData>
  <sheetProtection algorithmName="SHA-512" hashValue="SCXiITq/3xN9vTWP/iT4pKjIdjksRgVHz5n2Eu3n60KOyU4eotGr+6MLbugp8j6tfdyrooT0zL0VFgjkdKB00g==" saltValue="AZNfGY1BSE2P54x10GhCnA==" spinCount="100000" sheet="1" objects="1" scenarios="1"/>
  <phoneticPr fontId="0"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21</vt:i4>
      </vt:variant>
      <vt:variant>
        <vt:lpstr>Benannte Bereiche</vt:lpstr>
      </vt:variant>
      <vt:variant>
        <vt:i4>9</vt:i4>
      </vt:variant>
    </vt:vector>
  </HeadingPairs>
  <TitlesOfParts>
    <vt:vector size="30" baseType="lpstr">
      <vt:lpstr>Significance</vt:lpstr>
      <vt:lpstr>Reporting</vt:lpstr>
      <vt:lpstr>Auswertung</vt:lpstr>
      <vt:lpstr>Datenübernahme</vt:lpstr>
      <vt:lpstr>Signifikanz</vt:lpstr>
      <vt:lpstr>Ausfüllhinweise</vt:lpstr>
      <vt:lpstr>Kurzanleitung</vt:lpstr>
      <vt:lpstr>Kontakt</vt:lpstr>
      <vt:lpstr>Teilnehmerdaten</vt:lpstr>
      <vt:lpstr>Ergebnisse</vt:lpstr>
      <vt:lpstr>Mitteilungen</vt:lpstr>
      <vt:lpstr>Farbstoffe_qual</vt:lpstr>
      <vt:lpstr>Farbstoffe_quan</vt:lpstr>
      <vt:lpstr>Farbstoffe</vt:lpstr>
      <vt:lpstr>Dichte</vt:lpstr>
      <vt:lpstr>Alkohol</vt:lpstr>
      <vt:lpstr>Extrakt</vt:lpstr>
      <vt:lpstr>Sac-Glu-Fru</vt:lpstr>
      <vt:lpstr>Cumarin</vt:lpstr>
      <vt:lpstr>ß-Asaron</vt:lpstr>
      <vt:lpstr>Blausäure</vt:lpstr>
      <vt:lpstr>Auswertung!_ftn1</vt:lpstr>
      <vt:lpstr>Significance!_ftnref1</vt:lpstr>
      <vt:lpstr>Datenübernahme!Druckbereich</vt:lpstr>
      <vt:lpstr>Ergebnisse!Druckbereich</vt:lpstr>
      <vt:lpstr>Signifikanz!Druckbereich</vt:lpstr>
      <vt:lpstr>Ausfüllhinweise!OLE_LINK1</vt:lpstr>
      <vt:lpstr>Reporting!OLE_LINK1</vt:lpstr>
      <vt:lpstr>Reporting!OLE_LINK2</vt:lpstr>
      <vt:lpstr>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Ute Lippold</cp:lastModifiedBy>
  <cp:lastPrinted>2023-04-01T17:15:51Z</cp:lastPrinted>
  <dcterms:created xsi:type="dcterms:W3CDTF">2005-02-14T18:41:01Z</dcterms:created>
  <dcterms:modified xsi:type="dcterms:W3CDTF">2024-04-08T19:59:38Z</dcterms:modified>
</cp:coreProperties>
</file>