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13_ncr:1_{D0F4D77F-E683-40F0-AA04-9F63E2235A6E}" xr6:coauthVersionLast="47" xr6:coauthVersionMax="47" xr10:uidLastSave="{00000000-0000-0000-0000-000000000000}"/>
  <workbookProtection workbookAlgorithmName="SHA-512" workbookHashValue="UPHgiaQMqO5uhUR1Yg0e3QQe8+MWM54Mwkh5KmgSEaOJK8ejDqUGh0Q8vU1+D6mrKS6e56ju3n/P7r2hq2xieg==" workbookSaltValue="uGwsqKPoKdVxxKLkod3j3g==" workbookSpinCount="100000" lockStructure="1"/>
  <bookViews>
    <workbookView xWindow="-93" yWindow="-93" windowWidth="25786" windowHeight="13986" firstSheet="3" activeTab="8" xr2:uid="{00000000-000D-0000-FFFF-FFFF00000000}"/>
  </bookViews>
  <sheets>
    <sheet name="Significance" sheetId="92" r:id="rId1"/>
    <sheet name="Reporting" sheetId="93" r:id="rId2"/>
    <sheet name="Short Instruction" sheetId="98" r:id="rId3"/>
    <sheet name="Auswertung" sheetId="94" r:id="rId4"/>
    <sheet name="Datenübernahme" sheetId="95" r:id="rId5"/>
    <sheet name="Signifikanz" sheetId="96" r:id="rId6"/>
    <sheet name="Ausfüllhinweise" sheetId="97" r:id="rId7"/>
    <sheet name="Kurzanleitung" sheetId="99" r:id="rId8"/>
    <sheet name="Kontakt" sheetId="79" r:id="rId9"/>
    <sheet name="Teilnehmerdaten" sheetId="17" state="hidden" r:id="rId10"/>
    <sheet name="Ergebnisse" sheetId="5" r:id="rId11"/>
    <sheet name="Mitteilungen" sheetId="15" r:id="rId12"/>
    <sheet name="Kochsalz" sheetId="100" state="hidden" r:id="rId13"/>
    <sheet name="Wasser" sheetId="22" state="hidden" r:id="rId14"/>
    <sheet name="Fett" sheetId="23" state="hidden" r:id="rId15"/>
    <sheet name="Rohprotein" sheetId="24" state="hidden" r:id="rId16"/>
    <sheet name="Kohlenhydrate" sheetId="85" state="hidden" r:id="rId17"/>
    <sheet name="Zucker" sheetId="30" state="hidden" r:id="rId18"/>
    <sheet name="Asche" sheetId="25" state="hidden" r:id="rId19"/>
    <sheet name="Elemente" sheetId="84" state="hidden" r:id="rId20"/>
    <sheet name="Lactose" sheetId="26" state="hidden" r:id="rId21"/>
    <sheet name="Staerke" sheetId="80" state="hidden" r:id="rId22"/>
    <sheet name="Fett_gesaettigt" sheetId="83" state="hidden"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22">#REF!</definedName>
    <definedName name="Daten" localSheetId="12">#REF!</definedName>
    <definedName name="Daten" localSheetId="16">#REF!</definedName>
    <definedName name="Daten" localSheetId="7">#REF!</definedName>
    <definedName name="Daten" localSheetId="2">#REF!</definedName>
    <definedName name="Daten">#REF!</definedName>
    <definedName name="_xlnm.Print_Area" localSheetId="4">Datenübernahme!$A$1:$C$8</definedName>
    <definedName name="_xlnm.Print_Area" localSheetId="10">Ergebnisse!$A$1:$H$68</definedName>
    <definedName name="_xlnm.Print_Area" localSheetId="5">Signifikanz!$A$1:$C$10</definedName>
    <definedName name="Elemente">[1]Parameter2!$B$3:$B$18</definedName>
    <definedName name="MBlei" localSheetId="6">#REF!</definedName>
    <definedName name="MBlei" localSheetId="22">#REF!</definedName>
    <definedName name="MBlei" localSheetId="12">#REF!</definedName>
    <definedName name="MBlei" localSheetId="16">#REF!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22">#REF!</definedName>
    <definedName name="Parameter2" localSheetId="12">#REF!</definedName>
    <definedName name="Parameter2" localSheetId="16">#REF!</definedName>
    <definedName name="Parameter2" localSheetId="8">#REF!</definedName>
    <definedName name="Parameter2">#REF!</definedName>
    <definedName name="Parameter2alt" localSheetId="6">#REF!</definedName>
    <definedName name="Parameter2alt" localSheetId="22">#REF!</definedName>
    <definedName name="Parameter2alt" localSheetId="12">#REF!</definedName>
    <definedName name="Parameter2alt" localSheetId="16">#REF!</definedName>
    <definedName name="Parameter2alt" localSheetId="7">#REF!</definedName>
    <definedName name="Parameter2alt" localSheetId="2">#REF!</definedName>
    <definedName name="Parameter2alt">#REF!</definedName>
    <definedName name="test" localSheetId="6">[2]Parameter2!$B$3:$B$18</definedName>
    <definedName name="test" localSheetId="3">[3]Parameter2!$B$3:$B$18</definedName>
    <definedName name="test" localSheetId="22">[4]Parameter2!$B$3:$B$18</definedName>
    <definedName name="test" localSheetId="12">[5]Parameter2!$B$3:$B$18</definedName>
    <definedName name="test" localSheetId="16">[4]Parameter2!$B$3:$B$18</definedName>
    <definedName name="test" localSheetId="8">[6]Parameter2!$B$3:$B$18</definedName>
    <definedName name="test" localSheetId="7">[7]Parameter2!$B$3:$B$18</definedName>
    <definedName name="test" localSheetId="1">[8]Parameter2!$B$3:$B$18</definedName>
    <definedName name="test" localSheetId="2">[7]Parameter2!$B$3:$B$18</definedName>
    <definedName name="test">[5]Parameter2!$B$3:$B$18</definedName>
    <definedName name="test1" localSheetId="6">[6]Parameter2!$B$3:$B$18</definedName>
    <definedName name="test1" localSheetId="7">[6]Parameter2!$B$3:$B$18</definedName>
    <definedName name="test1" localSheetId="2">[6]Parameter2!$B$3:$B$18</definedName>
    <definedName name="test1">[9]Parameter2!$B$3:$B$18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8" i="5" l="1"/>
  <c r="F28" i="5"/>
  <c r="C1" i="100"/>
  <c r="I52" i="5" l="1"/>
  <c r="A53" i="5" s="1"/>
  <c r="B21" i="17"/>
  <c r="A14" i="5"/>
  <c r="A13" i="5"/>
  <c r="F5" i="5"/>
  <c r="F4" i="5"/>
  <c r="B11" i="17"/>
  <c r="B10" i="17"/>
  <c r="B16" i="17" l="1"/>
  <c r="B17" i="17"/>
  <c r="B18" i="17"/>
  <c r="B19" i="17"/>
  <c r="B20" i="17"/>
  <c r="B22" i="17"/>
  <c r="F23" i="5"/>
  <c r="C1" i="85"/>
  <c r="H23" i="5" s="1"/>
  <c r="F24" i="5"/>
  <c r="I42" i="5" s="1"/>
  <c r="F25" i="5"/>
  <c r="I44" i="5" s="1"/>
  <c r="G27" i="5"/>
  <c r="F27" i="5"/>
  <c r="I48" i="5" s="1"/>
  <c r="L31" i="5"/>
  <c r="K31" i="5"/>
  <c r="J31" i="5"/>
  <c r="I31" i="5"/>
  <c r="H31" i="5"/>
  <c r="G31" i="5"/>
  <c r="L30" i="5"/>
  <c r="K30" i="5"/>
  <c r="J30" i="5"/>
  <c r="I30" i="5"/>
  <c r="H30" i="5"/>
  <c r="G30" i="5"/>
  <c r="F30" i="5"/>
  <c r="F31" i="5"/>
  <c r="B14" i="17"/>
  <c r="B15" i="17"/>
  <c r="F21" i="5"/>
  <c r="C1" i="83"/>
  <c r="F26" i="5"/>
  <c r="I46" i="5" s="1"/>
  <c r="I47" i="30"/>
  <c r="I45" i="30"/>
  <c r="I43" i="30"/>
  <c r="C1" i="80"/>
  <c r="C31" i="80"/>
  <c r="I25" i="5" s="1"/>
  <c r="F19" i="5"/>
  <c r="I34" i="5" s="1"/>
  <c r="F20" i="5"/>
  <c r="I36" i="5" s="1"/>
  <c r="F22" i="5"/>
  <c r="I38" i="5" s="1"/>
  <c r="B16" i="79"/>
  <c r="B17" i="79"/>
  <c r="B18" i="79"/>
  <c r="B19" i="79"/>
  <c r="H1" i="15"/>
  <c r="C1" i="22"/>
  <c r="H19" i="5" s="1"/>
  <c r="C1" i="23"/>
  <c r="H20" i="5" s="1"/>
  <c r="C1" i="24"/>
  <c r="H22" i="5" s="1"/>
  <c r="C1" i="25"/>
  <c r="H27" i="5" s="1"/>
  <c r="C25" i="25"/>
  <c r="I27" i="5" s="1"/>
  <c r="C1" i="26"/>
  <c r="C1" i="30"/>
  <c r="H25" i="5" s="1"/>
  <c r="B1" i="17"/>
  <c r="B2" i="17"/>
  <c r="D5" i="17"/>
  <c r="D8" i="17" s="1"/>
  <c r="B5" i="17" s="1"/>
  <c r="B6" i="17"/>
  <c r="B7" i="17"/>
  <c r="B4" i="17" s="1"/>
  <c r="B13" i="17"/>
  <c r="H21" i="5"/>
  <c r="A37" i="5" l="1"/>
  <c r="A68" i="5"/>
  <c r="A62" i="5"/>
  <c r="A59" i="5"/>
  <c r="A66" i="5"/>
  <c r="A64" i="5"/>
  <c r="A50" i="5"/>
  <c r="A45" i="5"/>
  <c r="A39" i="5"/>
  <c r="A35" i="5"/>
  <c r="H26" i="5"/>
  <c r="A47" i="5" s="1"/>
  <c r="I40" i="5"/>
  <c r="A41" i="5" s="1"/>
  <c r="H24" i="5"/>
  <c r="A4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5FB19270-00E4-4DE2-9FF5-5A7A5136336E}">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F19A4DB8-4D71-4D45-8B9A-6A054742FEBA}">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6C96DE17-FD97-4F44-976B-1CB12BEE9E9D}">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<sst xmlns="http://schemas.openxmlformats.org/spreadsheetml/2006/main" count="544" uniqueCount="429">
  <si>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</si>
  <si>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</si>
  <si>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</si>
  <si>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</si>
  <si>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</si>
  <si>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</si>
  <si>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</si>
  <si>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</si>
  <si>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</si>
  <si>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</si>
  <si>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</si>
  <si>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</si>
  <si>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</si>
  <si>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</si>
  <si>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</si>
  <si>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</si>
  <si>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</si>
  <si>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</si>
  <si>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</si>
  <si>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</si>
  <si>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</si>
  <si>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</si>
  <si>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</si>
  <si>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</si>
  <si>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</si>
  <si>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</si>
  <si>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</si>
  <si>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</si>
  <si>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</si>
  <si>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</si>
  <si>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</si>
  <si>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</si>
  <si>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Methode</t>
  </si>
  <si>
    <t>Bezeichnung des Analysenverfahrens</t>
  </si>
  <si>
    <t>Anzahl</t>
  </si>
  <si>
    <t>Modifikation</t>
  </si>
  <si>
    <t>x</t>
  </si>
  <si>
    <t>Beispielhafter Wert [mg/kg]</t>
  </si>
  <si>
    <t>Teilnahmen</t>
  </si>
  <si>
    <t>g/100 g</t>
  </si>
  <si>
    <t>Ergebnisangabe mit 3 signifikanten Ziffern [mg/kg]</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</si>
  <si>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</si>
  <si>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</si>
  <si>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</si>
  <si>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</si>
  <si>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</si>
  <si>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</si>
  <si>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</si>
  <si>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</si>
  <si>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</si>
  <si>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</si>
  <si>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</si>
  <si>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</si>
  <si>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</si>
  <si>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</si>
  <si>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</si>
  <si>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</si>
  <si>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</si>
  <si>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</si>
  <si>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</si>
  <si>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</si>
  <si>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</si>
  <si>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Beschreibung der verwendeten Analysenverfahren</t>
  </si>
  <si>
    <t>Annahmeschluss/Deadline:</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</si>
  <si>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</si>
  <si>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</si>
  <si>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</si>
  <si>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</si>
  <si>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</si>
  <si>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</si>
  <si>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</si>
  <si>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</si>
  <si>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</si>
  <si>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</si>
  <si>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</si>
  <si>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</si>
  <si>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</si>
  <si>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</si>
  <si>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Wasser</t>
  </si>
  <si>
    <t>Fett</t>
  </si>
  <si>
    <t>Rohprotein</t>
  </si>
  <si>
    <t>Asche</t>
  </si>
  <si>
    <t>§ 64 LFGB Nr. L 06.00-6 (07.00-6)</t>
  </si>
  <si>
    <t>§ 64 LFGB Nr. L 06.00-6, modifiziert</t>
  </si>
  <si>
    <t>nach Büchi-Caviezel</t>
  </si>
  <si>
    <t>nach Weibull-Stoldt</t>
  </si>
  <si>
    <t>Extraktion mit Petrolether (Methode nach Grossfeld)</t>
  </si>
  <si>
    <t>nach Gerber</t>
  </si>
  <si>
    <t>Extraktion aus der Trockenmasse</t>
  </si>
  <si>
    <t>Mikrowellenextraktion</t>
  </si>
  <si>
    <t>Schweizerisches Lebensmittelbuch Kapitel 11/5.7</t>
  </si>
  <si>
    <t>NMR</t>
  </si>
  <si>
    <t>Bestimmung aus der Trockenmasse, ohne Säureaufschluss, Extraktion mit Soxtherm</t>
  </si>
  <si>
    <t>Butyrometer-Methode</t>
  </si>
  <si>
    <t>Mikromethode nach E. Schulte DLR 3/21 S. 85-89</t>
  </si>
  <si>
    <t>Fosslet</t>
  </si>
  <si>
    <t>Extraktion der Trockenmasse nach Grossfeld</t>
  </si>
  <si>
    <t>Butyrometer Methode</t>
  </si>
  <si>
    <t>Extraktion mit Dichlormethan nach Gefriertrocknung</t>
  </si>
  <si>
    <t>Rohprotein (N * 6,25)</t>
  </si>
  <si>
    <t>§ 64 LFGB Nr. L 06.00-4, modifiziert</t>
  </si>
  <si>
    <t>§ 64 LFGB Nr. L 02.09-5</t>
  </si>
  <si>
    <t>Fructose, wasserfrei</t>
  </si>
  <si>
    <t>§ 64 LFGB Nr. L 06.00-3</t>
  </si>
  <si>
    <t>§ 64 LFGB Nr. L 06.00-3, modifiziert</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</si>
  <si>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</si>
  <si>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</si>
  <si>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 64 LFGB Nr. L 03.00-9</t>
  </si>
  <si>
    <t>§ 64 LFGB Nr. L 03.00-9, modifiziert</t>
  </si>
  <si>
    <t>§ 64 LFGB Nr. L 06.00-7 (Kjeldahl)</t>
  </si>
  <si>
    <t>§ 64 LFGB Nr. L 06.00-7 (Kjeldahl), modifiziert</t>
  </si>
  <si>
    <t>nach Kjeldahl</t>
  </si>
  <si>
    <t>nach Dumas</t>
  </si>
  <si>
    <t>§ 64 LFGB Nr. L 52.01.09-5</t>
  </si>
  <si>
    <t>§ 64 LFGB Nr. L 52.01.09-5, modifiziert</t>
  </si>
  <si>
    <t>§ 64 LFGB Nr. L 02.09-5, modifiziert</t>
  </si>
  <si>
    <t>§ 64 LFGB Nr. L 01.00-60</t>
  </si>
  <si>
    <t>§ 64 LFGB Nr. L 01.00-60, modifiziert</t>
  </si>
  <si>
    <t>§ 64 LFGB Nr. L 17.00-15</t>
  </si>
  <si>
    <t>§ 64 LFGB Nr. L 17.00-15, modifiziert</t>
  </si>
  <si>
    <t>§ 64 LFGB Nr. L 01.00-10</t>
  </si>
  <si>
    <t>§ 64 LFGB Nr. L 01.00-10, modifiziert</t>
  </si>
  <si>
    <t>§ 64 LFGB Nr. L 06.00-20 (Dumas)</t>
  </si>
  <si>
    <t>§ 64 LFGB Nr. L 06.00-20 (Dumas), modifiziert</t>
  </si>
  <si>
    <t>sonstiges</t>
  </si>
  <si>
    <t>Saccharose</t>
  </si>
  <si>
    <t>Glucose</t>
  </si>
  <si>
    <t>§ 64 LFGB Nr. L 06.00-4</t>
  </si>
  <si>
    <t>§ 64 LFGB Nr. L 17.00-3</t>
  </si>
  <si>
    <t>§ 64 LFGB Nr. L 17.00-3, modifiziert</t>
  </si>
  <si>
    <t>§ 64 LFGB Nr. L 53.00-4</t>
  </si>
  <si>
    <t>§ 64 LFGB Nr. L 53.00-4, modifiziert</t>
  </si>
  <si>
    <t>§ 64 LFGB Nr. L 31.00-4</t>
  </si>
  <si>
    <t>§ 64 LFGB Nr. L 31.00-4, modifiziert</t>
  </si>
  <si>
    <t>§ 64 LFGB Nr. L 01.00-77</t>
  </si>
  <si>
    <t>§ 64 LFGB Nr. L 01.00-77, modifiziert</t>
  </si>
  <si>
    <t>VDLUFA C 10.2</t>
  </si>
  <si>
    <t>Veraschungstemperatur</t>
  </si>
  <si>
    <t>&lt; 525 °C</t>
  </si>
  <si>
    <t>525 °C - 575 °C</t>
  </si>
  <si>
    <t>575 °C - 625 °C</t>
  </si>
  <si>
    <t>625 °C - 675 °C</t>
  </si>
  <si>
    <t>675 °C - 725 °C</t>
  </si>
  <si>
    <t>725 °C - 775 °C</t>
  </si>
  <si>
    <t>775 °C - 825 °C</t>
  </si>
  <si>
    <t>825 °C - 875 °C</t>
  </si>
  <si>
    <t>875 °C - 925 °C</t>
  </si>
  <si>
    <t>&gt; 925 °C</t>
  </si>
  <si>
    <t>Veraschungstemperaturbereich</t>
  </si>
  <si>
    <t>§ 64 LFGB Nr. L 48.01-3</t>
  </si>
  <si>
    <t>§ 64 LFGB Nr. L 48.01-3, modifiziert</t>
  </si>
  <si>
    <t>§ 64 LFGB Nr. L 02.00-12</t>
  </si>
  <si>
    <t>§ 64 LFGB Nr. L 02.00-12, modifiziert</t>
  </si>
  <si>
    <t>HPLC-Verfahren, diverse Detektoren</t>
  </si>
  <si>
    <t>VDLUFA VI C 20.3</t>
  </si>
  <si>
    <t>Enzymatisch nach r-biopharm / Roche Best.Nr. 10 716 260 035 (Saccharose, Glucose, Fructose)</t>
  </si>
  <si>
    <t>Enzymatisch nach Scil (Saccharose, Glucose, Fructose)</t>
  </si>
  <si>
    <t>Enzymatisch nach Enzytec REF1247 (1002864; Saccharose, Glucose, Fructose)</t>
  </si>
  <si>
    <t>Fructose</t>
  </si>
  <si>
    <t>Kindernahrungsmittel</t>
  </si>
  <si>
    <t>04b</t>
  </si>
  <si>
    <t>Enzymatisch nach r-biopharm /  Roche Best.Nr. 10 139 106 035</t>
  </si>
  <si>
    <t>Enzymatisch nach r-biopharm /  Roche Best.Nr. 10 139 041 035 (Saccharose, Glucose)+ PGI 127 396</t>
  </si>
  <si>
    <t>§ 64 LFGB Nr. L 01.00-20</t>
  </si>
  <si>
    <t>§ 64 LFGB Nr. L 01.00-20, modifiziert</t>
  </si>
  <si>
    <t>Schreiben Sie Ihre Daten in die farblich hinterlegten Felder. Geben Sie Ihre Ergebnisse in den aufgeführten Einheiten an.
Write your data into the coloured cells. Give your results in the units of column 2.</t>
  </si>
  <si>
    <t>IC, HPAE-PAD, wässriger Extrakt bei 60 °C</t>
  </si>
  <si>
    <t>Beispiel für die Eingabe von 2 eMail-Adressen:
Example how to type in 2 different e-mail addresses:</t>
  </si>
  <si>
    <t>info@lvus.de; ergebnisse@lvus.de</t>
  </si>
  <si>
    <t>§ 64 LFGB Nr. L 01.00-10/1</t>
  </si>
  <si>
    <t>§ 64 LFGB Nr. L 01.00-10/1, modifiziert</t>
  </si>
  <si>
    <t>§ 64 LFGB Nr. L 05.00-15</t>
  </si>
  <si>
    <t>§ 64 LFGB Nr. L 05.00-15, modifiziert</t>
  </si>
  <si>
    <t>§ 64 LFGB Nr. L 47.00-3</t>
  </si>
  <si>
    <t>§ 64 LFGB Nr. L 47.00-3, modifiziert</t>
  </si>
  <si>
    <t>EnzymeFast</t>
  </si>
  <si>
    <t>§ 64 LFGB Nr. L 40.00-7</t>
  </si>
  <si>
    <t>§ 64 LFGB Nr. L 40.00-7, modifiziert</t>
  </si>
  <si>
    <t>Enzymatisch nach r-biopharm /  Roche Best.Nr. 10 986 119 035</t>
  </si>
  <si>
    <t>Stärke</t>
  </si>
  <si>
    <t>HPLC nach saurer und enzymatischer Hydrolyse</t>
  </si>
  <si>
    <t>HPLC nach enzymatischer Hydrolyse</t>
  </si>
  <si>
    <t>HPLC nach saurer Hydrolyse</t>
  </si>
  <si>
    <t>Ionenchromatographie nach enzymatischer Hydrolyse</t>
  </si>
  <si>
    <t>Enzymatisch nach Aufschluss mit alpha-Amylase</t>
  </si>
  <si>
    <t>Enzymatisch nach alkalischer Hydrolyse</t>
  </si>
  <si>
    <t>Reduktometrisch nach saurer Hydrolyse</t>
  </si>
  <si>
    <t>Reduktometrisch nach enzymatischer Hydrolyse</t>
  </si>
  <si>
    <t>Polarimetrisch</t>
  </si>
  <si>
    <t>Enzymatisch nach saurer Hydrolyse</t>
  </si>
  <si>
    <t>Enzymatisch</t>
  </si>
  <si>
    <t>Untersuchungsprinzip</t>
  </si>
  <si>
    <t>Enzymatisch nach Megazyme</t>
  </si>
  <si>
    <t>§ 64 LFGB Nr. L 07.00-25, modifiziert</t>
  </si>
  <si>
    <t>§ 64 LFGB Nr. L 07.00-25</t>
  </si>
  <si>
    <t>§ 64 LFGB Nr. L 07.00-21, modifiziert</t>
  </si>
  <si>
    <t>§ 64 LFGB Nr. L 07.00-21</t>
  </si>
  <si>
    <t>Salzsäureaufschluss, enzymatische Glucose Bestimmung, Umrechnung auf Stärke vgl. L 07.00-33</t>
  </si>
  <si>
    <t>Enzymatische Hydrolyse mit anschließender Ionenchromatographie mit amperometrischer Detektion</t>
  </si>
  <si>
    <t>Polarimetrische Bestimmung des Stärkegehaltes aus Matissek, Schnepel, Steiner S. 157 ff.</t>
  </si>
  <si>
    <t>HPLC-RI-Detektion nach enzymatischer Hydrolyse mit thermostabil alpha-Amylase und Amyloglucosidase</t>
  </si>
  <si>
    <t>AOAC 996.11</t>
  </si>
  <si>
    <t>HPLC-RI-Detektion nach saurer und enzymatischer Hydrolyse</t>
  </si>
  <si>
    <t>Schweizerisches Lebensmittelbuch Kapitel 22A / 11, 5. Auflage (enzymatisch)</t>
  </si>
  <si>
    <t>§ 64 LFGB Nr. L 48.02.07-3, modifiziert</t>
  </si>
  <si>
    <t>§ 64 LFGB Nr. L 48.02.07-3</t>
  </si>
  <si>
    <t>VO (EWG) Nr. 4154/87 (enzymatisch)</t>
  </si>
  <si>
    <t>VDLUFA III 7.2.1</t>
  </si>
  <si>
    <t>1 oder 2</t>
  </si>
  <si>
    <t>Enzymatisch nach r-biopharm / Roche Nr. 10 207 748 035</t>
  </si>
  <si>
    <t>§ 64 LFGB Nr. L 17.00-5 (18.00-6), modifiziert</t>
  </si>
  <si>
    <t>§ 64 LFGB Nr. L 17.00-5 (18.00-6)</t>
  </si>
  <si>
    <t>VO (EG) Nr. 900/2008</t>
  </si>
  <si>
    <t>VO (EG) Nr. 118/2010</t>
  </si>
  <si>
    <t>Lactose</t>
  </si>
  <si>
    <t>§ 64 LFGB Nr. L 01.00-17 (L 02.00-9)</t>
  </si>
  <si>
    <t>§ 64 LFGB Nr. L 01.00-17 (L 02.00-9), modifiziert</t>
  </si>
  <si>
    <t>§ 64 LFGB Nr. L 48.01-4</t>
  </si>
  <si>
    <t>§ 64 LFGB Nr. L 48.01-4, modifiziert</t>
  </si>
  <si>
    <t>Enzymatisch nach r-biopharm / Roche Nr. 10 176 303 035</t>
  </si>
  <si>
    <t>Enzymatisch nach r-biopharm / Roche Nr. 10 986 119 035</t>
  </si>
  <si>
    <t>HPLC, diverse Detektoren</t>
  </si>
  <si>
    <t>VDLUFA C 20.2.3 (enzymatisches Verfahren)</t>
  </si>
  <si>
    <t>VDLUFA  Methodenbuch Bnd. VI, C20.2.2, gravimetrisch</t>
  </si>
  <si>
    <t>Enzymatisch nach Scil Nr. REF1213 (1002784)</t>
  </si>
  <si>
    <t>Thermogravimetrie</t>
  </si>
  <si>
    <t>§ 64 LFGB Nr. L 02.06-2, auch modifiziert</t>
  </si>
  <si>
    <t>§ 64 LFGB Nr. L 44.00-3, auch modifiziert</t>
  </si>
  <si>
    <t>§ 64 LFGB Nr. L 02.06-1, auch modifiziert</t>
  </si>
  <si>
    <t>§ 64 LFGB Nr. L 20.01/02, auch modifiziert</t>
  </si>
  <si>
    <t>§ 64 LFGB Nr. L 02.09-4, auch modifiziert</t>
  </si>
  <si>
    <t>§ 64 LFGB Nr. L 01.00-27, auch modifiziert</t>
  </si>
  <si>
    <t>§ 64 LFGB Nr. L 46.02-1, auch modifiziert</t>
  </si>
  <si>
    <t>§ 64 LFGB Nr. L 04.00-8, auch modifiziert</t>
  </si>
  <si>
    <t>Saccharose, wasserfrei</t>
  </si>
  <si>
    <t>Glu</t>
  </si>
  <si>
    <t>Fru</t>
  </si>
  <si>
    <t>Sacch</t>
  </si>
  <si>
    <t>Veraschung im angegebenen Temperaturaturbereich</t>
  </si>
  <si>
    <t>Parameter 7</t>
  </si>
  <si>
    <t>Parameter 8</t>
  </si>
  <si>
    <t>DIN EN ISO 8968-1 (auch modifiziert)</t>
  </si>
  <si>
    <t>Ionenchromatographie, diverse Detektoren</t>
  </si>
  <si>
    <t xml:space="preserve">70 °C Vakuumtrockenschrank , 16 h </t>
  </si>
  <si>
    <t>Gesättigte Fettsäuren</t>
  </si>
  <si>
    <t>Natrium</t>
  </si>
  <si>
    <t>Geben Sie Gehalte ab 10 g/100 g mit 4 und unter 10 g/100 g mit 3 gültigen (signifikanten) Ziffern an!  Beispiele hierzu sind in "Hinweise1" enthalten.
Report results higher than 10 g/100 g with 4 and below 10 g/100 g with 3 significant numbers (there are some examples in sheet "hints1".</t>
  </si>
  <si>
    <t>Fett, gesättigt</t>
  </si>
  <si>
    <t>aus der Fettsäureverteilung und dem bestimmten Fettgehalt</t>
  </si>
  <si>
    <t>§ 64 LFGB Nr. L 13.00-26/27, auch modifiziert</t>
  </si>
  <si>
    <t>DGF- Einheitsmethode C-VI 10a (00) und C-VI 11e (98)</t>
  </si>
  <si>
    <t>Parameter 9</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</si>
  <si>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</si>
  <si>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</si>
  <si>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</si>
  <si>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</si>
  <si>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</si>
  <si>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</si>
  <si>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</si>
  <si>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</si>
  <si>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</si>
  <si>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</si>
  <si>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</si>
  <si>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</si>
  <si>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</si>
  <si>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</si>
  <si>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</si>
  <si>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</si>
  <si>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</si>
  <si>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</si>
  <si>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</si>
  <si>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</si>
  <si>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</si>
  <si>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</si>
  <si>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 xml:space="preserve">TurboWave </t>
  </si>
  <si>
    <t>Sonstiger Aufschluss</t>
  </si>
  <si>
    <t>Säuren</t>
  </si>
  <si>
    <t>HCl</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</si>
  <si>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</si>
  <si>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</si>
  <si>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</si>
  <si>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</si>
  <si>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</si>
  <si>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</si>
  <si>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entfällt</t>
  </si>
  <si>
    <t>Sonstiges Oxidationsmittel</t>
  </si>
  <si>
    <t>Messverfahren</t>
  </si>
  <si>
    <t>Flammen-AAS</t>
  </si>
  <si>
    <t>Flammenemmission</t>
  </si>
  <si>
    <t>ICP-MS</t>
  </si>
  <si>
    <t>ICP-OES</t>
  </si>
  <si>
    <t>CV-AAS</t>
  </si>
  <si>
    <t>Flammenphotometrie</t>
  </si>
  <si>
    <t>Ionenchromatographie</t>
  </si>
  <si>
    <t>ICP-AES</t>
  </si>
  <si>
    <t>NIR</t>
  </si>
  <si>
    <t>Verfahren</t>
  </si>
  <si>
    <t>§ 64 LFGB Nr. L 00.00-19/1 (auch modifiziert)</t>
  </si>
  <si>
    <t>§ 64 LFGB Nr. L 00.00-19/2 (auch modifiziert)</t>
  </si>
  <si>
    <t>§ 64 LFGB Nr. L 00.00-144 (auch modifiziert)</t>
  </si>
  <si>
    <t>§ 64 LFGB Nr. L 07.00-56 (auch modifiziert)</t>
  </si>
  <si>
    <t>§ 64 LFGB Nr. L 17.00-17 (auch modifiziert)</t>
  </si>
  <si>
    <t>§ 64 LFGB Nr. L 26.11.03-10a (auch modifiziert)</t>
  </si>
  <si>
    <t>§ 64 LFGB Nr. L 26.26-10 (auch modifiziert)</t>
  </si>
  <si>
    <t>§ 64 LFGB Nr. L 31.00-6 (auch modifiziert)</t>
  </si>
  <si>
    <t>§ 64 LFGB Nr. L 31.00-10 (DIN EN 1134) (auch modifiziert)</t>
  </si>
  <si>
    <t>§ 64 LFGB Nr. L 49.00-2 (auch modifiziert)</t>
  </si>
  <si>
    <t>§ 64 LFGB Nr. F 0042 (auch modifiziert)</t>
  </si>
  <si>
    <t>DIN ISO 9964-3:1996-08 (auch modifiziert)</t>
  </si>
  <si>
    <t>BS ISO 8070:2007 (auch modifiziert)</t>
  </si>
  <si>
    <t>DIN EN ISO 17294-2</t>
  </si>
  <si>
    <t>DIN EN ISO 14911</t>
  </si>
  <si>
    <t>VDLUA VII 2.2.2.6</t>
  </si>
  <si>
    <t>Rauscher: Untersuchung von Lebensmitteln, VEB Fachbuchverlag Leipzig (1972)</t>
  </si>
  <si>
    <t>AOAC Official Method 984.27 und 985.01</t>
  </si>
  <si>
    <t>Kombination aus § 64 LFGB L06.00-4 und L 06.00-9</t>
  </si>
  <si>
    <t>Applikation Bulletin Fa. Metrohm Nr. 125/1d</t>
  </si>
  <si>
    <t>Schweizerisches Lebensmittelbuch, Kapitel 45</t>
  </si>
  <si>
    <t>AOAC Official Method 975.03 Atomic Absorbtion Spectrophotometric Method</t>
  </si>
  <si>
    <t>EPA 7010, 1998</t>
  </si>
  <si>
    <t>AOAC 7000B, 1998</t>
  </si>
  <si>
    <t>AOAC 999.10, 2002</t>
  </si>
  <si>
    <t>AOAC 985.35</t>
  </si>
  <si>
    <t>wässerige Extraktion wie bei der enzymatischen Bestimmung von Citronensäure, ansäuern für die Eiweißfällung mit 1 Tropfen konzentrierter Schwefelsäure und direkte Messung</t>
  </si>
  <si>
    <t>Beschreibung der verwendeten Analysenverfahren 2</t>
  </si>
  <si>
    <t>Messprinzip</t>
  </si>
  <si>
    <t>Aufschlussprinzip</t>
  </si>
  <si>
    <t>verwendete Säure (1)</t>
  </si>
  <si>
    <t>verwendete Säure (2)</t>
  </si>
  <si>
    <t>Verfahren / Literatur</t>
  </si>
  <si>
    <t>§ 64 LFGB Nr. L 02.06 E(EG) und 1(EG) bis 8(EG)  (Methode 2: Bestimmung des Wassergehalts), auch modifiziert</t>
  </si>
  <si>
    <t>§ 64 LFGB Nr. L 02.06 E(EG) auch modifiziert</t>
  </si>
  <si>
    <t>aus der Fettsäureverteilung; DGFC-VI 11d und DGFC-VI 10a</t>
  </si>
  <si>
    <t>Nahinfrarotspektroskopie (NIR)</t>
  </si>
  <si>
    <t>§ 64 LFGB Nr. L 02.00-27</t>
  </si>
  <si>
    <t>§ 64 LFGB Nr. L 02.00-27, modifiziert</t>
  </si>
  <si>
    <t>DMSO-HCl-Aufschluss,enz. Glc-Bestimmung, Umrechnung auf Stärke, § 64 LFGB Nr. L  48.01-5 mod. EnzymeFast Stärke</t>
  </si>
  <si>
    <t>DIN EN 15621 (auch modifiziert)</t>
  </si>
  <si>
    <t>§ 64 LFBG Nr. L 00.00-135 (auch modifiziert)</t>
  </si>
  <si>
    <t>Kohlenhydrate (Summe)</t>
  </si>
  <si>
    <t>Glucose wasserfrei</t>
  </si>
  <si>
    <t>Kohlenhydrate</t>
  </si>
  <si>
    <t>Summe aus Stärke und Zuckern</t>
  </si>
  <si>
    <t>Luff-Schoorl nach HCl-Aufschluss</t>
  </si>
  <si>
    <t>Bestimmung der Zucker vor und nach enzymatischem Abbau</t>
  </si>
  <si>
    <t>Zucker</t>
  </si>
  <si>
    <t>mg/kg</t>
  </si>
  <si>
    <t>100- Rohprotein-Fett-Wasser-Ballaststoffe-Asche</t>
  </si>
  <si>
    <t>100- Rohprotein-Fett-Wasser-Asche</t>
  </si>
  <si>
    <t>Aufschluss mit Salzsäure, Fettextraktion "Soxhlet" mit Petroleumbenzin</t>
  </si>
  <si>
    <t>IC-Verfahren, diverse Detektoren</t>
  </si>
  <si>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</si>
  <si>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</si>
  <si>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r>
      <rPr>
        <sz val="11"/>
        <rFont val="Times New Roman"/>
        <family val="1"/>
      </rPr>
      <t xml:space="preserve">Bitte geben Sie den Namen, eMail-Adresse und die Telefonnummer der Person an, die wir bei Rückfragen kontaktieren können.
</t>
    </r>
    <r>
      <rPr>
        <b/>
        <sz val="11"/>
        <rFont val="Times New Roman"/>
        <family val="1"/>
      </rPr>
      <t>An die aufgeführte(n) eMailadresse(n) wird das Protokoll als Passwort-freie PDF-Datei gesendet.</t>
    </r>
    <r>
      <rPr>
        <sz val="11"/>
        <rFont val="Times New Roman"/>
        <family val="1"/>
      </rPr>
      <t xml:space="preserve"> </t>
    </r>
    <r>
      <rPr>
        <b/>
        <sz val="11"/>
        <color rgb="FFFF0000"/>
        <rFont val="Times New Roman"/>
        <family val="1"/>
      </rPr>
      <t>Gedruckte Auswertungen werden nicht mehr versendet.</t>
    </r>
  </si>
  <si>
    <r>
      <rPr>
        <sz val="11"/>
        <rFont val="Times New Roman"/>
        <family val="1"/>
      </rPr>
      <t xml:space="preserve">Type in name, e-mail address and telefone number of the person we can contact in case of any questions, please.
</t>
    </r>
    <r>
      <rPr>
        <b/>
        <sz val="11"/>
        <rFont val="Times New Roman"/>
        <family val="1"/>
      </rPr>
      <t xml:space="preserve">We will send a PDF-document (passwort-free) of the report to this e-mail address. </t>
    </r>
    <r>
      <rPr>
        <b/>
        <sz val="11"/>
        <color rgb="FFFF0000"/>
        <rFont val="Times New Roman"/>
        <family val="1"/>
      </rPr>
      <t>Printed reports are no longer sent.</t>
    </r>
  </si>
  <si>
    <t>Kontaktname</t>
  </si>
  <si>
    <t>Mailadresse</t>
  </si>
  <si>
    <t>Zertifikat geeignet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</si>
  <si>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</si>
  <si>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</si>
  <si>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</si>
  <si>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</si>
  <si>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</si>
  <si>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</si>
  <si>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</si>
  <si>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</si>
  <si>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</si>
  <si>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</si>
  <si>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</si>
  <si>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</si>
  <si>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t>
  </si>
  <si>
    <t>§ 64 LFGB Nr. L 18.00-23, auch modifiziert</t>
  </si>
  <si>
    <t>§ 64 LFGB L 15.00-8, auch modifiziert</t>
  </si>
  <si>
    <t>§ 64 LFGB L 16.00-5, auch modifiziert</t>
  </si>
  <si>
    <t>§ 64 LFGB Nr. L 17.00-4, auch modifiziert</t>
  </si>
  <si>
    <t>§ 64 LFGB L 48.01-31, auch modifiziert</t>
  </si>
  <si>
    <t>Thermometrie</t>
  </si>
  <si>
    <t>DIN EN ISO 15510 (auch modifiziert)</t>
  </si>
  <si>
    <t>EN 16943 (auch modifiziert)</t>
  </si>
  <si>
    <t>DIN EN ISO 15763 (auch modifiziert)</t>
  </si>
  <si>
    <t>DIN ISO 11047 (auch modifiziert)</t>
  </si>
  <si>
    <t>DIN EN ISO 11885 (auch modifiziert)</t>
  </si>
  <si>
    <t>DIN EN ISO 7980 DEV 3a (auch modifiziert)</t>
  </si>
  <si>
    <t>DIN 38406 E 13 (auch modifiziert)</t>
  </si>
  <si>
    <t>DIN 38406 E 14 (auch modifiziert)</t>
  </si>
  <si>
    <t>DIN 38406 E 29 (auch modifiziert)</t>
  </si>
  <si>
    <t>EN 15505 (auch modifiziert)</t>
  </si>
  <si>
    <t>Thermometrische Bestimmung von Natrium in Lebensmittel (Nudeln), Application Work AW TI DE1-0684-072015, 13. Juli 2015, Fa. Metrohm</t>
  </si>
  <si>
    <t>EN ISO 12966-2 und 12966-4</t>
  </si>
  <si>
    <t>Hausmethode, Umesterung mit Kaliummethyhlat GC-FID Analyse</t>
  </si>
  <si>
    <t>NIR (Nahinfrarotspektroskopie)</t>
  </si>
  <si>
    <t>Kochsalz (über Chlorid)</t>
  </si>
  <si>
    <t>Temperaturbe-reich/Prinzip</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</si>
  <si>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</si>
  <si>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</si>
  <si>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</si>
  <si>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</si>
  <si>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</si>
  <si>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</si>
  <si>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</si>
  <si>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</si>
  <si>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</si>
  <si>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https://lvus.eu/html/pdf/instructions.pdf</t>
  </si>
  <si>
    <t>You can find illustrated instructions for completing the results recording table at the following link</t>
  </si>
  <si>
    <t>Eine bebilderte Anleitung zum Ausfüllen der Ergebniserfassungstabelle finden Sie unter</t>
  </si>
  <si>
    <t xml:space="preserve">dem nachfolgenden Link: </t>
  </si>
  <si>
    <t>https://lvus.de/html/pdf/aprotec.php?file=anleitung.pdf</t>
  </si>
  <si>
    <t>Parameter 10</t>
  </si>
  <si>
    <t>Kochsalz</t>
  </si>
  <si>
    <t>§ 64 LFGB Nr. L 03.00-11: 2007-12 (DIN EN ISO 5943), auch modifiziert</t>
  </si>
  <si>
    <t>§ 64 LFGB Nr. L 04.00-10, auch modifiziert</t>
  </si>
  <si>
    <t>§ 64 LFGB Nr. L 05.02-2, auch modifiziert</t>
  </si>
  <si>
    <t>§ 64 LFGB Nr. L 07.00-5/1: 2010-01 (potentiometrisch), auch modifiziert</t>
  </si>
  <si>
    <t>§ 64 LFGB Nr. L 07.00-5/2: 2010-01 (nach Volhard), auch modifiziert</t>
  </si>
  <si>
    <t>§ 64 LFGB Nr. L 13.05-4 (potentiometrisch), auch modifiziert</t>
  </si>
  <si>
    <t>§ 64 LFGB Nr. L 17.00-6: 1988-12, auch modifiziert</t>
  </si>
  <si>
    <t>§ 64 LFGB Nr. L 26.11.03-2: 1983-05, auch modifiziert</t>
  </si>
  <si>
    <t>Potentiometrisch (auch aus der Asche) durch Titration mit Silbernitrat</t>
  </si>
  <si>
    <t>Nach Mohr</t>
  </si>
  <si>
    <t>Nach Vollhard</t>
  </si>
  <si>
    <t>Ionenchromatographisch (auch aus der Asche)</t>
  </si>
  <si>
    <t xml:space="preserve">Potentiometrisch (auch aus der Asche) durch Titration mit Quecksilbernitrat </t>
  </si>
  <si>
    <t>Schweizerisches Lebensmittelbuch Kapitel 11/5.6.1</t>
  </si>
  <si>
    <r>
      <t>Extraktion mit siedendem Wasser, Titration nach Ansäuern mit 0,05mol/L Hg(NO</t>
    </r>
    <r>
      <rPr>
        <vertAlign val="subscript"/>
        <sz val="10"/>
        <rFont val="Times New Roman"/>
        <family val="1"/>
      </rPr>
      <t>3</t>
    </r>
    <r>
      <rPr>
        <sz val="10"/>
        <rFont val="Times New Roman"/>
        <family val="1"/>
      </rPr>
      <t>)</t>
    </r>
    <r>
      <rPr>
        <vertAlign val="subscript"/>
        <sz val="10"/>
        <rFont val="Times New Roman"/>
        <family val="1"/>
      </rPr>
      <t>2</t>
    </r>
    <r>
      <rPr>
        <sz val="10"/>
        <rFont val="Times New Roman"/>
        <family val="1"/>
      </rPr>
      <t>; Indikator: Diphenylcarbazon/Bromphenolblau</t>
    </r>
  </si>
  <si>
    <t>SLMB Methode Nr. 322.1</t>
  </si>
  <si>
    <t>Potentiometrisch nach Heißwasserextraktion und Eiweißfällung</t>
  </si>
  <si>
    <t>ÖNORM N 4003 (potentiometrisch nach Heißwasserextraktion und Eiweißfällung)</t>
  </si>
  <si>
    <t>Photometrisch, Aquakem</t>
  </si>
  <si>
    <t>Kochsalz (Chlorid)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</si>
</sst>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8"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0"/>
      <name val="Symbol"/>
      <family val="1"/>
      <charset val="2"/>
    </font>
    <font>
      <sz val="8"/>
      <name val="Times New Roman"/>
      <family val="1"/>
    </font>
    <font>
      <vertAlign val="subscript"/>
      <sz val="11"/>
      <name val="Times New Roman"/>
      <family val="1"/>
    </font>
    <font>
      <sz val="13"/>
      <color theme="0"/>
      <name val="Times New Roman"/>
      <family val="1"/>
    </font>
    <font>
      <sz val="2"/>
      <color theme="0"/>
      <name val="Times New Roman"/>
      <family val="1"/>
    </font>
    <font>
      <sz val="11"/>
      <color theme="0" tint="-0.499984740745262"/>
      <name val="Times New Roman"/>
      <family val="1"/>
    </font>
    <font>
      <sz val="2"/>
      <color theme="0" tint="-0.249977111117893"/>
      <name val="Times New Roman"/>
      <family val="1"/>
    </font>
    <font>
      <sz val="13"/>
      <color theme="0" tint="-0.249977111117893"/>
      <name val="Times New Roman"/>
      <family val="1"/>
    </font>
    <font>
      <sz val="13"/>
      <color rgb="FFFF0000"/>
      <name val="Times New Roman"/>
      <family val="1"/>
    </font>
    <font>
      <b/>
      <sz val="11"/>
      <color rgb="FFFF0000"/>
      <name val="Times New Roman"/>
      <family val="1"/>
    </font>
    <font>
      <i/>
      <sz val="11"/>
      <color theme="0" tint="-0.499984740745262"/>
      <name val="Times New Roman"/>
      <family val="1"/>
    </font>
    <font>
      <vertAlign val="subscript"/>
      <sz val="10"/>
      <name val="Times New Roman"/>
      <family val="1"/>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cellStyleXfs>
  <cellXfs count="182">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Protection="1">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wrapText="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20" fillId="0" borderId="0" xfId="0" applyFont="1" applyProtection="1">
      <protection hidden="1"/>
    </xf>
    <xf numFmtId="0" fontId="18" fillId="4" borderId="0" xfId="0" applyFont="1" applyFill="1" applyAlignment="1" applyProtection="1">
      <alignment vertical="center" wrapText="1"/>
      <protection hidden="1"/>
    </xf>
    <xf numFmtId="0" fontId="16" fillId="0" borderId="0" xfId="0" applyFont="1" applyAlignment="1">
      <alignment horizontal="left" wrapText="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16" fillId="0" borderId="0" xfId="0" applyFont="1" applyAlignment="1">
      <alignment horizontal="left" vertical="top" wrapText="1"/>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16" fillId="3" borderId="0" xfId="0" applyFont="1" applyFill="1" applyProtection="1">
      <protection hidden="1"/>
    </xf>
    <xf numFmtId="0" fontId="21" fillId="0" borderId="0" xfId="0" applyFont="1" applyAlignment="1" applyProtection="1">
      <alignment vertical="center"/>
      <protection hidden="1"/>
    </xf>
    <xf numFmtId="0" fontId="16" fillId="0" borderId="0" xfId="0" applyFont="1" applyAlignment="1" applyProtection="1">
      <alignment horizontal="left"/>
      <protection hidden="1"/>
    </xf>
    <xf numFmtId="0" fontId="7" fillId="4" borderId="0" xfId="0" applyFont="1" applyFill="1" applyProtection="1">
      <protection hidden="1"/>
    </xf>
    <xf numFmtId="0" fontId="5" fillId="0" borderId="0" xfId="0" applyFont="1"/>
    <xf numFmtId="0" fontId="16" fillId="0" borderId="2" xfId="0" applyFont="1" applyBorder="1" applyAlignment="1">
      <alignment horizontal="justify" vertical="top" wrapText="1"/>
    </xf>
    <xf numFmtId="0" fontId="16" fillId="0" borderId="2" xfId="0" applyFont="1" applyBorder="1" applyAlignment="1">
      <alignment wrapText="1"/>
    </xf>
    <xf numFmtId="0" fontId="16" fillId="0" borderId="0" xfId="0" applyFont="1" applyAlignment="1">
      <alignment horizontal="justify" vertical="top" wrapText="1"/>
    </xf>
    <xf numFmtId="0" fontId="7" fillId="0" borderId="0" xfId="0" applyFont="1" applyAlignment="1">
      <alignment vertical="center" wrapText="1"/>
    </xf>
    <xf numFmtId="0" fontId="16" fillId="0" borderId="0" xfId="0" applyFont="1"/>
    <xf numFmtId="0" fontId="16" fillId="0" borderId="0" xfId="0" applyFont="1" applyProtection="1">
      <protection locked="0"/>
    </xf>
    <xf numFmtId="0" fontId="16" fillId="0" borderId="3" xfId="0" applyFont="1" applyBorder="1" applyAlignment="1">
      <alignment horizontal="justify" vertical="top" wrapText="1"/>
    </xf>
    <xf numFmtId="0" fontId="19" fillId="0" borderId="0" xfId="0" applyFont="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5" fillId="0" borderId="0" xfId="0" applyFont="1" applyAlignment="1" applyProtection="1">
      <alignment wrapText="1"/>
      <protection hidden="1"/>
    </xf>
    <xf numFmtId="0" fontId="4" fillId="0" borderId="0" xfId="0" applyFont="1" applyAlignment="1" applyProtection="1">
      <alignment horizontal="justify" vertical="top" wrapText="1"/>
      <protection hidden="1"/>
    </xf>
    <xf numFmtId="0" fontId="4" fillId="4" borderId="0" xfId="0" applyFont="1" applyFill="1" applyAlignment="1" applyProtection="1">
      <alignment wrapText="1"/>
      <protection hidden="1"/>
    </xf>
    <xf numFmtId="0" fontId="18" fillId="5" borderId="0" xfId="0" applyFont="1" applyFill="1" applyAlignment="1" applyProtection="1">
      <alignment horizontal="center" vertical="center"/>
      <protection hidden="1"/>
    </xf>
    <xf numFmtId="0" fontId="16" fillId="0" borderId="0" xfId="0" applyFont="1" applyAlignment="1" applyProtection="1">
      <alignment horizontal="left"/>
      <protection locked="0"/>
    </xf>
    <xf numFmtId="0" fontId="16" fillId="0" borderId="3" xfId="0" applyFont="1" applyBorder="1" applyAlignment="1">
      <alignment horizontal="left" vertical="top" wrapText="1"/>
    </xf>
    <xf numFmtId="0" fontId="23" fillId="0" borderId="0" xfId="0" applyFont="1" applyAlignment="1">
      <alignment horizontal="left" vertical="center" wrapText="1"/>
    </xf>
    <xf numFmtId="0" fontId="23" fillId="0" borderId="0" xfId="0" applyFont="1" applyAlignment="1">
      <alignment horizontal="left" vertical="center"/>
    </xf>
    <xf numFmtId="49" fontId="1" fillId="2" borderId="0" xfId="1" applyNumberFormat="1" applyFill="1" applyAlignment="1" applyProtection="1">
      <alignment vertical="center"/>
      <protection locked="0"/>
    </xf>
    <xf numFmtId="0" fontId="4" fillId="0" borderId="0" xfId="0" applyFont="1" applyAlignment="1">
      <alignment horizontal="justify" vertical="top" wrapText="1"/>
    </xf>
    <xf numFmtId="0" fontId="4" fillId="0" borderId="0" xfId="0" applyFont="1" applyAlignment="1">
      <alignment horizontal="left" vertical="top" wrapText="1"/>
    </xf>
    <xf numFmtId="0" fontId="4" fillId="0" borderId="3" xfId="0" applyFont="1" applyBorder="1" applyAlignment="1">
      <alignment horizontal="justify" vertical="top" wrapText="1"/>
    </xf>
    <xf numFmtId="0" fontId="5" fillId="0" borderId="0" xfId="0" applyFont="1" applyAlignment="1">
      <alignment horizontal="left" vertical="top" wrapText="1"/>
    </xf>
    <xf numFmtId="0" fontId="21" fillId="0" borderId="0" xfId="0" applyFont="1" applyProtection="1">
      <protection hidden="1"/>
    </xf>
    <xf numFmtId="0" fontId="16" fillId="0" borderId="0" xfId="0" applyFont="1" applyAlignment="1" applyProtection="1">
      <alignment wrapText="1"/>
      <protection hidden="1"/>
    </xf>
    <xf numFmtId="0" fontId="5" fillId="0" borderId="3" xfId="0" applyFont="1" applyBorder="1" applyAlignment="1" applyProtection="1">
      <alignment horizontal="justify" vertical="top" wrapText="1"/>
      <protection hidden="1"/>
    </xf>
    <xf numFmtId="0" fontId="4" fillId="0" borderId="3" xfId="0" applyFont="1" applyBorder="1" applyAlignment="1" applyProtection="1">
      <alignment horizontal="justify" vertical="top" wrapText="1"/>
      <protection hidden="1"/>
    </xf>
    <xf numFmtId="0" fontId="5" fillId="0" borderId="0" xfId="0" applyFont="1" applyProtection="1">
      <protection locked="0" hidden="1"/>
    </xf>
    <xf numFmtId="0" fontId="5" fillId="0" borderId="4" xfId="0" applyFont="1" applyBorder="1" applyAlignment="1">
      <alignment vertical="top" wrapText="1"/>
    </xf>
    <xf numFmtId="0" fontId="29" fillId="0" borderId="0" xfId="0" applyFont="1" applyAlignment="1" applyProtection="1">
      <alignment horizontal="center" vertical="center"/>
      <protection hidden="1"/>
    </xf>
    <xf numFmtId="0" fontId="5" fillId="0" borderId="0" xfId="0" applyFont="1" applyAlignment="1">
      <alignment horizontal="justify" vertical="top" wrapText="1"/>
    </xf>
    <xf numFmtId="0" fontId="16" fillId="0" borderId="0" xfId="0" applyFont="1" applyAlignment="1">
      <alignment wrapText="1"/>
    </xf>
    <xf numFmtId="0" fontId="27" fillId="0" borderId="0" xfId="0" applyFont="1"/>
    <xf numFmtId="49" fontId="18" fillId="2" borderId="0" xfId="0" applyNumberFormat="1" applyFont="1" applyFill="1" applyAlignment="1" applyProtection="1">
      <alignment vertical="center"/>
      <protection locked="0"/>
    </xf>
    <xf numFmtId="49" fontId="4" fillId="2" borderId="0" xfId="0" applyNumberFormat="1" applyFont="1" applyFill="1" applyProtection="1">
      <protection locked="0"/>
    </xf>
    <xf numFmtId="0" fontId="25" fillId="0" borderId="0" xfId="0" applyFont="1" applyProtection="1">
      <protection hidden="1"/>
    </xf>
    <xf numFmtId="0" fontId="18" fillId="0" borderId="0" xfId="0" applyFont="1" applyAlignment="1">
      <alignment horizontal="left" vertical="center" wrapText="1"/>
    </xf>
    <xf numFmtId="0" fontId="16" fillId="0" borderId="0" xfId="3" applyFont="1"/>
    <xf numFmtId="0" fontId="16" fillId="0" borderId="0" xfId="3" applyFont="1" applyProtection="1">
      <protection locked="0"/>
    </xf>
    <xf numFmtId="0" fontId="16" fillId="0" borderId="0" xfId="3" applyFont="1" applyAlignment="1" applyProtection="1">
      <alignment horizontal="left"/>
      <protection hidden="1"/>
    </xf>
    <xf numFmtId="0" fontId="16" fillId="0" borderId="3" xfId="3" applyFont="1" applyBorder="1" applyAlignment="1">
      <alignment horizontal="justify" vertical="top" wrapText="1"/>
    </xf>
    <xf numFmtId="0" fontId="16" fillId="0" borderId="0" xfId="3" applyFont="1" applyAlignment="1">
      <alignment horizontal="justify" vertical="top" wrapText="1"/>
    </xf>
    <xf numFmtId="0" fontId="16" fillId="0" borderId="2" xfId="3" applyFont="1" applyBorder="1" applyAlignment="1">
      <alignment horizontal="justify" vertical="top" wrapText="1"/>
    </xf>
    <xf numFmtId="0" fontId="16" fillId="0" borderId="0" xfId="3" applyFont="1" applyAlignment="1">
      <alignment wrapText="1"/>
    </xf>
    <xf numFmtId="0" fontId="5" fillId="0" borderId="0" xfId="3"/>
    <xf numFmtId="0" fontId="5" fillId="0" borderId="0" xfId="3" applyAlignment="1">
      <alignment horizontal="center"/>
    </xf>
    <xf numFmtId="0" fontId="22" fillId="0" borderId="0" xfId="3" applyFont="1"/>
    <xf numFmtId="0" fontId="5" fillId="0" borderId="0" xfId="3" applyProtection="1">
      <protection locked="0" hidden="1"/>
    </xf>
    <xf numFmtId="0" fontId="5" fillId="0" borderId="0" xfId="3" applyAlignment="1" applyProtection="1">
      <alignment horizontal="center"/>
      <protection locked="0" hidden="1"/>
    </xf>
    <xf numFmtId="0" fontId="9" fillId="0" borderId="0" xfId="0" applyFont="1" applyAlignment="1" applyProtection="1">
      <alignment vertical="center"/>
      <protection hidden="1"/>
    </xf>
    <xf numFmtId="0" fontId="18" fillId="4" borderId="0" xfId="3" applyFont="1" applyFill="1" applyProtection="1">
      <protection hidden="1"/>
    </xf>
    <xf numFmtId="0" fontId="5" fillId="4" borderId="0" xfId="3" applyFill="1" applyProtection="1">
      <protection hidden="1"/>
    </xf>
    <xf numFmtId="0" fontId="23" fillId="4" borderId="0" xfId="3" applyFont="1" applyFill="1" applyProtection="1">
      <protection hidden="1"/>
    </xf>
    <xf numFmtId="0" fontId="6" fillId="4" borderId="0" xfId="3" applyFont="1" applyFill="1" applyProtection="1">
      <protection hidden="1"/>
    </xf>
    <xf numFmtId="0" fontId="9" fillId="4" borderId="0" xfId="3" applyFont="1" applyFill="1" applyProtection="1">
      <protection hidden="1"/>
    </xf>
    <xf numFmtId="0" fontId="4" fillId="4" borderId="0" xfId="3" applyFont="1" applyFill="1" applyAlignment="1" applyProtection="1">
      <alignment vertical="center" wrapText="1"/>
      <protection hidden="1"/>
    </xf>
    <xf numFmtId="0" fontId="5" fillId="4" borderId="0" xfId="3" applyFill="1" applyAlignment="1" applyProtection="1">
      <alignment vertical="center"/>
      <protection hidden="1"/>
    </xf>
    <xf numFmtId="0" fontId="11" fillId="4" borderId="0" xfId="3" applyFont="1" applyFill="1" applyAlignment="1" applyProtection="1">
      <alignment vertical="center"/>
      <protection hidden="1"/>
    </xf>
    <xf numFmtId="0" fontId="30" fillId="0" borderId="0" xfId="0" applyFont="1" applyProtection="1">
      <protection hidden="1"/>
    </xf>
    <xf numFmtId="0" fontId="31" fillId="0" borderId="0" xfId="0" applyFont="1" applyProtection="1">
      <protection hidden="1"/>
    </xf>
    <xf numFmtId="0" fontId="30" fillId="0" borderId="0" xfId="3" applyFont="1" applyAlignment="1" applyProtection="1">
      <alignment horizontal="center" vertical="center"/>
      <protection hidden="1"/>
    </xf>
    <xf numFmtId="0" fontId="30" fillId="0" borderId="0" xfId="0" applyFont="1" applyAlignment="1" applyProtection="1">
      <alignment horizontal="center" vertical="center"/>
      <protection hidden="1"/>
    </xf>
    <xf numFmtId="0" fontId="32" fillId="5" borderId="0" xfId="0" applyFont="1" applyFill="1" applyAlignment="1" applyProtection="1">
      <alignment horizontal="center" vertical="center"/>
      <protection hidden="1"/>
    </xf>
    <xf numFmtId="0" fontId="33" fillId="0" borderId="0" xfId="0" applyFont="1" applyProtection="1">
      <protection hidden="1"/>
    </xf>
    <xf numFmtId="0" fontId="0" fillId="4" borderId="0" xfId="0" applyFill="1" applyAlignment="1" applyProtection="1">
      <alignment horizontal="left"/>
      <protection hidden="1"/>
    </xf>
    <xf numFmtId="0" fontId="16" fillId="0" borderId="2" xfId="3" applyFont="1" applyBorder="1" applyAlignment="1">
      <alignment wrapText="1"/>
    </xf>
    <xf numFmtId="0" fontId="34" fillId="0" borderId="0" xfId="0" applyFont="1" applyAlignment="1">
      <alignment vertical="center" wrapText="1"/>
    </xf>
    <xf numFmtId="0" fontId="0" fillId="6" borderId="0" xfId="0" applyFill="1" applyAlignment="1">
      <alignment vertical="center"/>
    </xf>
    <xf numFmtId="0" fontId="5" fillId="7" borderId="0" xfId="0" applyFont="1" applyFill="1" applyAlignment="1">
      <alignment horizontal="left" vertical="center"/>
    </xf>
    <xf numFmtId="49" fontId="5" fillId="2" borderId="0" xfId="0" applyNumberFormat="1" applyFont="1" applyFill="1" applyAlignment="1">
      <alignment horizontal="center"/>
    </xf>
    <xf numFmtId="0" fontId="5" fillId="4" borderId="1" xfId="3" applyFill="1" applyBorder="1" applyAlignment="1">
      <alignment horizontal="left" vertical="top" wrapText="1"/>
    </xf>
    <xf numFmtId="0" fontId="4" fillId="3" borderId="1" xfId="3" applyFont="1" applyFill="1" applyBorder="1" applyAlignment="1">
      <alignment horizontal="center" vertical="top" wrapText="1"/>
    </xf>
    <xf numFmtId="2" fontId="21" fillId="3" borderId="1" xfId="3" applyNumberFormat="1" applyFont="1" applyFill="1" applyBorder="1" applyAlignment="1">
      <alignment horizontal="center" vertical="top" wrapText="1"/>
    </xf>
    <xf numFmtId="0" fontId="5" fillId="3" borderId="0" xfId="3" applyFill="1"/>
    <xf numFmtId="0" fontId="5" fillId="3" borderId="0" xfId="4" applyFill="1"/>
    <xf numFmtId="0" fontId="5" fillId="0" borderId="0" xfId="4" applyAlignment="1">
      <alignment vertical="center"/>
    </xf>
    <xf numFmtId="0" fontId="5" fillId="0" borderId="0" xfId="4"/>
    <xf numFmtId="0" fontId="8" fillId="0" borderId="0" xfId="4" applyFont="1" applyAlignment="1">
      <alignment vertical="center"/>
    </xf>
    <xf numFmtId="0" fontId="4" fillId="0" borderId="0" xfId="4" applyFont="1" applyAlignment="1">
      <alignment vertical="center"/>
    </xf>
    <xf numFmtId="0" fontId="4" fillId="0" borderId="0" xfId="4" applyFont="1"/>
    <xf numFmtId="0" fontId="4" fillId="3" borderId="0" xfId="4" applyFont="1" applyFill="1"/>
    <xf numFmtId="0" fontId="4" fillId="3" borderId="0" xfId="4" applyFont="1" applyFill="1" applyAlignment="1">
      <alignment vertical="center"/>
    </xf>
    <xf numFmtId="0" fontId="14" fillId="3" borderId="0" xfId="1" applyFont="1" applyFill="1" applyAlignment="1" applyProtection="1">
      <alignment horizontal="justify" vertical="center"/>
    </xf>
    <xf numFmtId="0" fontId="4" fillId="3" borderId="1" xfId="4" applyFont="1" applyFill="1" applyBorder="1" applyAlignment="1">
      <alignment horizontal="left" vertical="top" wrapText="1"/>
    </xf>
    <xf numFmtId="0" fontId="4" fillId="3" borderId="1" xfId="4" applyFont="1" applyFill="1" applyBorder="1" applyAlignment="1">
      <alignment horizontal="center" vertical="top" wrapText="1"/>
    </xf>
    <xf numFmtId="2" fontId="21" fillId="3" borderId="1" xfId="4" applyNumberFormat="1" applyFont="1" applyFill="1" applyBorder="1" applyAlignment="1">
      <alignment horizontal="center" vertical="top" wrapText="1"/>
    </xf>
    <xf numFmtId="164" fontId="21" fillId="3" borderId="1" xfId="4" applyNumberFormat="1" applyFont="1" applyFill="1" applyBorder="1" applyAlignment="1">
      <alignment horizontal="center" vertical="top" wrapText="1"/>
    </xf>
    <xf numFmtId="0" fontId="5" fillId="3" borderId="0" xfId="4" applyFill="1" applyAlignment="1">
      <alignment vertical="center"/>
    </xf>
    <xf numFmtId="0" fontId="5" fillId="8" borderId="0" xfId="3" applyFill="1"/>
    <xf numFmtId="0" fontId="5" fillId="9" borderId="0" xfId="3" applyFill="1"/>
    <xf numFmtId="0" fontId="1" fillId="0" borderId="0" xfId="1" applyAlignment="1" applyProtection="1">
      <alignment vertical="center"/>
    </xf>
    <xf numFmtId="0" fontId="16" fillId="0" borderId="0" xfId="3" applyFont="1" applyAlignment="1" applyProtection="1">
      <alignment horizontal="left"/>
      <protection locked="0"/>
    </xf>
    <xf numFmtId="0" fontId="16" fillId="0" borderId="3" xfId="3" applyFont="1" applyBorder="1" applyAlignment="1">
      <alignment horizontal="left" vertical="top" wrapText="1"/>
    </xf>
    <xf numFmtId="0" fontId="16" fillId="0" borderId="0" xfId="3" applyFont="1" applyAlignment="1">
      <alignment horizontal="left" vertical="top" wrapText="1"/>
    </xf>
    <xf numFmtId="0" fontId="16" fillId="0" borderId="0" xfId="3" applyFont="1" applyAlignment="1">
      <alignment horizontal="left" wrapText="1"/>
    </xf>
    <xf numFmtId="0" fontId="16" fillId="0" borderId="0" xfId="3" applyFont="1" applyAlignment="1">
      <alignment horizontal="left"/>
    </xf>
    <xf numFmtId="0" fontId="5" fillId="0" borderId="5" xfId="3" applyBorder="1" applyAlignment="1">
      <alignment horizontal="left" wrapText="1"/>
    </xf>
    <xf numFmtId="0" fontId="5" fillId="0" borderId="5" xfId="3" applyBorder="1" applyAlignment="1">
      <alignment horizontal="left"/>
    </xf>
    <xf numFmtId="0" fontId="8" fillId="0" borderId="0" xfId="3" applyFont="1" applyAlignment="1">
      <alignment horizontal="left" wrapText="1"/>
    </xf>
    <xf numFmtId="0" fontId="8" fillId="0" borderId="0" xfId="3" applyFont="1" applyAlignment="1">
      <alignment horizontal="left"/>
    </xf>
    <xf numFmtId="0" fontId="5" fillId="0" borderId="0" xfId="3" applyAlignment="1">
      <alignment horizontal="left" wrapText="1"/>
    </xf>
    <xf numFmtId="0" fontId="5" fillId="0" borderId="0" xfId="3" applyAlignment="1">
      <alignment horizontal="left"/>
    </xf>
    <xf numFmtId="0" fontId="9" fillId="0" borderId="0" xfId="3" applyFont="1" applyAlignment="1">
      <alignment horizontal="left" wrapText="1"/>
    </xf>
    <xf numFmtId="0" fontId="5" fillId="0" borderId="0" xfId="4" applyAlignment="1">
      <alignment horizontal="left" vertical="center" wrapText="1"/>
    </xf>
    <xf numFmtId="0" fontId="5" fillId="0" borderId="0" xfId="4" applyAlignment="1">
      <alignment horizontal="left" vertical="center"/>
    </xf>
    <xf numFmtId="0" fontId="8" fillId="0" borderId="0" xfId="4" applyFont="1" applyAlignment="1">
      <alignment horizontal="left" vertical="center"/>
    </xf>
    <xf numFmtId="0" fontId="4" fillId="0" borderId="0" xfId="4" applyFont="1" applyAlignment="1">
      <alignment horizontal="left" vertical="center" wrapText="1"/>
    </xf>
    <xf numFmtId="0" fontId="4" fillId="0" borderId="0" xfId="4" applyFont="1" applyAlignment="1">
      <alignment horizontal="left" vertical="center"/>
    </xf>
    <xf numFmtId="0" fontId="4" fillId="0" borderId="0" xfId="4" applyFont="1" applyAlignment="1">
      <alignment horizontal="left"/>
    </xf>
    <xf numFmtId="0" fontId="8" fillId="3" borderId="0" xfId="4" applyFont="1" applyFill="1" applyAlignment="1">
      <alignment horizontal="left"/>
    </xf>
    <xf numFmtId="0" fontId="8" fillId="3" borderId="5" xfId="4" applyFont="1" applyFill="1" applyBorder="1" applyAlignment="1">
      <alignment horizontal="left" vertical="center" wrapText="1"/>
    </xf>
    <xf numFmtId="0" fontId="4" fillId="3" borderId="5" xfId="4" applyFont="1" applyFill="1" applyBorder="1" applyAlignment="1">
      <alignment horizontal="left" vertical="center"/>
    </xf>
    <xf numFmtId="0" fontId="4" fillId="3" borderId="0" xfId="4" applyFont="1" applyFill="1" applyAlignment="1">
      <alignment horizontal="left" vertical="center"/>
    </xf>
    <xf numFmtId="0" fontId="4" fillId="3" borderId="0" xfId="4" applyFont="1" applyFill="1" applyAlignment="1">
      <alignment horizontal="left" wrapText="1"/>
    </xf>
    <xf numFmtId="0" fontId="4" fillId="3" borderId="0" xfId="4" applyFont="1" applyFill="1" applyAlignment="1">
      <alignment horizontal="left"/>
    </xf>
    <xf numFmtId="0" fontId="5" fillId="3" borderId="0" xfId="4" applyFill="1" applyAlignment="1">
      <alignment horizontal="left" vertical="center" wrapText="1"/>
    </xf>
    <xf numFmtId="0" fontId="9" fillId="0" borderId="0" xfId="4" applyFont="1" applyAlignment="1">
      <alignment horizontal="left" vertical="center"/>
    </xf>
    <xf numFmtId="0" fontId="5" fillId="3" borderId="0" xfId="4" applyFill="1" applyAlignment="1">
      <alignment horizontal="left" wrapText="1"/>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0" fillId="0" borderId="0" xfId="0" applyAlignment="1">
      <alignment horizontal="left" vertical="center"/>
    </xf>
    <xf numFmtId="0" fontId="11" fillId="6" borderId="0" xfId="0" applyFont="1" applyFill="1" applyAlignment="1">
      <alignment horizontal="left" vertical="center" wrapText="1"/>
    </xf>
    <xf numFmtId="0" fontId="11" fillId="6" borderId="0" xfId="0" applyFont="1" applyFill="1" applyAlignment="1">
      <alignment horizontal="left" vertical="center"/>
    </xf>
    <xf numFmtId="0" fontId="0" fillId="4" borderId="0" xfId="0" applyFill="1" applyAlignment="1" applyProtection="1">
      <alignment horizontal="left"/>
      <protection hidden="1"/>
    </xf>
    <xf numFmtId="49" fontId="0" fillId="4" borderId="0" xfId="0" applyNumberFormat="1" applyFill="1" applyAlignment="1" applyProtection="1">
      <alignment vertical="center" wrapText="1"/>
      <protection locked="0"/>
    </xf>
    <xf numFmtId="0" fontId="0" fillId="4" borderId="0" xfId="0" applyFill="1" applyAlignment="1" applyProtection="1">
      <alignment horizontal="center"/>
      <protection hidden="1"/>
    </xf>
    <xf numFmtId="0" fontId="18" fillId="0" borderId="0" xfId="0" applyFont="1" applyAlignment="1">
      <alignment horizontal="left" vertical="center" wrapText="1"/>
    </xf>
    <xf numFmtId="49" fontId="5" fillId="4" borderId="0" xfId="3" applyNumberFormat="1" applyFill="1" applyAlignment="1" applyProtection="1">
      <alignment horizontal="left" vertical="center"/>
      <protection locked="0"/>
    </xf>
    <xf numFmtId="0" fontId="5" fillId="4" borderId="0" xfId="3" applyFill="1" applyAlignment="1" applyProtection="1">
      <alignment horizontal="left"/>
      <protection hidden="1"/>
    </xf>
    <xf numFmtId="0" fontId="8" fillId="4" borderId="0" xfId="3" applyFont="1" applyFill="1" applyAlignment="1" applyProtection="1">
      <alignment horizontal="left" vertical="center" wrapText="1"/>
      <protection hidden="1"/>
    </xf>
    <xf numFmtId="49" fontId="4" fillId="4" borderId="0" xfId="0" applyNumberFormat="1" applyFont="1" applyFill="1" applyAlignment="1" applyProtection="1">
      <alignment vertical="center" wrapText="1"/>
      <protection locked="0"/>
    </xf>
    <xf numFmtId="0" fontId="0" fillId="4" borderId="0" xfId="0" applyFill="1" applyAlignment="1" applyProtection="1">
      <alignment horizontal="left" vertical="center"/>
      <protection hidden="1"/>
    </xf>
    <xf numFmtId="0" fontId="16"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 applyFill="1" applyBorder="1" applyAlignment="1" applyProtection="1">
      <alignment horizontal="left"/>
      <protection hidden="1"/>
    </xf>
    <xf numFmtId="0" fontId="21" fillId="0" borderId="0" xfId="0" applyFont="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18" fillId="0" borderId="0" xfId="0" applyFont="1" applyAlignment="1" applyProtection="1">
      <alignment horizontal="left"/>
      <protection hidden="1"/>
    </xf>
    <xf numFmtId="0" fontId="4" fillId="2" borderId="0" xfId="0" applyFont="1" applyFill="1" applyAlignment="1" applyProtection="1">
      <alignment horizontal="left"/>
      <protection locked="0"/>
    </xf>
  </cellXfs>
  <cellStyles count="5">
    <cellStyle name="Hyperlink 2" xfId="2" xr:uid="{00000000-0005-0000-0000-000000000000}"/>
    <cellStyle name="Link" xfId="1" builtinId="8"/>
    <cellStyle name="Standard" xfId="0" builtinId="0"/>
    <cellStyle name="Standard 2" xfId="3" xr:uid="{00000000-0005-0000-0000-000003000000}"/>
    <cellStyle name="Standard 2 2" xfId="4" xr:uid="{FEA696BE-5EFD-4C31-8F2D-2A165A279D19}"/>
  </cellStyles>
  <dxfs count="41">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30" dropStyle="combo" dx="26" fmlaLink="Wasser!$B$1" fmlaRange="Wasser!$B$3:$B$24" sel="22" val="0"/>
</file>

<file path=xl/ctrlProps/ctrlProp10.xml><?xml version="1.0" encoding="utf-8"?>
<formControlPr xmlns="http://schemas.microsoft.com/office/spreadsheetml/2009/9/main" objectType="Drop" dropLines="30" dropStyle="combo" dx="26" fmlaLink="Rohprotein!$B$1" fmlaRange="Rohprotein!$B$3:$B$26" sel="24" val="0"/>
</file>

<file path=xl/ctrlProps/ctrlProp11.xml><?xml version="1.0" encoding="utf-8"?>
<formControlPr xmlns="http://schemas.microsoft.com/office/spreadsheetml/2009/9/main" objectType="Drop" dropLines="30" dropStyle="combo" dx="26" fmlaLink="Elemente!$B$2" fmlaRange="Elemente!$B$3:$B$10" sel="8" val="0"/>
</file>

<file path=xl/ctrlProps/ctrlProp12.xml><?xml version="1.0" encoding="utf-8"?>
<formControlPr xmlns="http://schemas.microsoft.com/office/spreadsheetml/2009/9/main" objectType="Drop" dropLines="30" dropStyle="combo" dx="26" fmlaLink="Elemente!$B$13" fmlaRange="Elemente!$B$14:$B$27" sel="14" val="0"/>
</file>

<file path=xl/ctrlProps/ctrlProp13.xml><?xml version="1.0" encoding="utf-8"?>
<formControlPr xmlns="http://schemas.microsoft.com/office/spreadsheetml/2009/9/main" objectType="Drop" dropLines="30" dropStyle="combo" dx="26" fmlaLink="Elemente!$B$30" fmlaRange="Elemente!$B$31:$B$36" sel="6" val="0"/>
</file>

<file path=xl/ctrlProps/ctrlProp14.xml><?xml version="1.0" encoding="utf-8"?>
<formControlPr xmlns="http://schemas.microsoft.com/office/spreadsheetml/2009/9/main" objectType="Drop" dropLines="30" dropStyle="combo" dx="26" fmlaLink="Elemente!$C$30" fmlaRange="Elemente!$B$31:$B$36" sel="6" val="0"/>
</file>

<file path=xl/ctrlProps/ctrlProp15.xml><?xml version="1.0" encoding="utf-8"?>
<formControlPr xmlns="http://schemas.microsoft.com/office/spreadsheetml/2009/9/main" objectType="Drop" dropLines="30" dropStyle="combo" dx="26" fmlaLink="Elemente!$B$39" fmlaRange="Elemente!$B$40:$B$43" sel="4" val="0"/>
</file>

<file path=xl/ctrlProps/ctrlProp16.xml><?xml version="1.0" encoding="utf-8"?>
<formControlPr xmlns="http://schemas.microsoft.com/office/spreadsheetml/2009/9/main" objectType="Drop" dropLines="30" dropStyle="combo" dx="26" fmlaLink="Elemente!$B$46" fmlaRange="Elemente!$B$47:$B$58" sel="12" val="0"/>
</file>

<file path=xl/ctrlProps/ctrlProp17.xml><?xml version="1.0" encoding="utf-8"?>
<formControlPr xmlns="http://schemas.microsoft.com/office/spreadsheetml/2009/9/main" objectType="Drop" dropLines="50" dropStyle="combo" dx="26" fmlaLink="Elemente!$B$61" fmlaRange="Elemente!$B$62:$B$103" sel="42" val="11"/>
</file>

<file path=xl/ctrlProps/ctrlProp18.xml><?xml version="1.0" encoding="utf-8"?>
<formControlPr xmlns="http://schemas.microsoft.com/office/spreadsheetml/2009/9/main" objectType="Drop" dropLines="30" dropStyle="combo" dx="26" fmlaLink="Kochsalz!$B$1" fmlaRange="Kochsalz!$B$3:$B$23" sel="21" val="0"/>
</file>

<file path=xl/ctrlProps/ctrlProp2.xml><?xml version="1.0" encoding="utf-8"?>
<formControlPr xmlns="http://schemas.microsoft.com/office/spreadsheetml/2009/9/main" objectType="Drop" dropLines="30" dropStyle="combo" dx="26" fmlaLink="Fett!$B$1" fmlaRange="Fett!$B$3:$B$29" sel="27" val="0"/>
</file>

<file path=xl/ctrlProps/ctrlProp3.xml><?xml version="1.0" encoding="utf-8"?>
<formControlPr xmlns="http://schemas.microsoft.com/office/spreadsheetml/2009/9/main" objectType="Drop" dropLines="30" dropStyle="combo" dx="26" fmlaLink="Kohlenhydrate!$B$1" fmlaRange="Kohlenhydrate!$B$3:$B$9" sel="7" val="0"/>
</file>

<file path=xl/ctrlProps/ctrlProp4.xml><?xml version="1.0" encoding="utf-8"?>
<formControlPr xmlns="http://schemas.microsoft.com/office/spreadsheetml/2009/9/main" objectType="Drop" dropLines="30" dropStyle="combo" dx="26" fmlaLink="Asche!$B$1" fmlaRange="Asche!$B$3:$B$21" sel="19" val="0"/>
</file>

<file path=xl/ctrlProps/ctrlProp5.xml><?xml version="1.0" encoding="utf-8"?>
<formControlPr xmlns="http://schemas.microsoft.com/office/spreadsheetml/2009/9/main" objectType="Drop" dropLines="30" dropStyle="combo" dx="26" fmlaLink="Zucker!$E$2" fmlaRange="Zucker!$B$3:$B$21" sel="19" val="0"/>
</file>

<file path=xl/ctrlProps/ctrlProp6.xml><?xml version="1.0" encoding="utf-8"?>
<formControlPr xmlns="http://schemas.microsoft.com/office/spreadsheetml/2009/9/main" objectType="Drop" dropLines="30" dropStyle="combo" dx="26" fmlaLink="Zucker!$F$2" fmlaRange="Zucker!$B$3:$B$21" sel="19" val="0"/>
</file>

<file path=xl/ctrlProps/ctrlProp7.xml><?xml version="1.0" encoding="utf-8"?>
<formControlPr xmlns="http://schemas.microsoft.com/office/spreadsheetml/2009/9/main" objectType="Drop" dropLines="15" dropStyle="combo" dx="26" fmlaLink="Teilnehmerdaten!$D$4" fmlaRange="Teilnehmerdaten!$G$5:$G$6" sel="2" val="0"/>
</file>

<file path=xl/ctrlProps/ctrlProp8.xml><?xml version="1.0" encoding="utf-8"?>
<formControlPr xmlns="http://schemas.microsoft.com/office/spreadsheetml/2009/9/main" objectType="Drop" dropLines="30" dropStyle="combo" dx="26" fmlaLink="Asche!$B$25" fmlaRange="Asche!$B$26:$B$36" sel="11" val="0"/>
</file>

<file path=xl/ctrlProps/ctrlProp9.xml><?xml version="1.0" encoding="utf-8"?>
<formControlPr xmlns="http://schemas.microsoft.com/office/spreadsheetml/2009/9/main" objectType="Drop" dropLines="30" dropStyle="combo" dx="26" fmlaLink="Zucker!$D$2" fmlaRange="Zucker!$B$3:$B$21" sel="19"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39757</xdr:colOff>
      <xdr:row>40</xdr:row>
      <xdr:rowOff>143123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73757" cy="776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466724</xdr:colOff>
      <xdr:row>44</xdr:row>
      <xdr:rowOff>129350</xdr:rowOff>
    </xdr:to>
    <xdr:pic>
      <xdr:nvPicPr>
        <xdr:cNvPr id="4" name="Grafik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562724" cy="8511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390524</xdr:colOff>
      <xdr:row>46</xdr:row>
      <xdr:rowOff>99925</xdr:rowOff>
    </xdr:to>
    <xdr:pic>
      <xdr:nvPicPr>
        <xdr:cNvPr id="4" name="Grafik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86524" cy="847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33</xdr:row>
          <xdr:rowOff>0</xdr:rowOff>
        </xdr:from>
        <xdr:to>
          <xdr:col>7</xdr:col>
          <xdr:colOff>296333</xdr:colOff>
          <xdr:row>33</xdr:row>
          <xdr:rowOff>211667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35</xdr:row>
          <xdr:rowOff>29633</xdr:rowOff>
        </xdr:from>
        <xdr:to>
          <xdr:col>7</xdr:col>
          <xdr:colOff>304800</xdr:colOff>
          <xdr:row>35</xdr:row>
          <xdr:rowOff>237067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39</xdr:row>
          <xdr:rowOff>29633</xdr:rowOff>
        </xdr:from>
        <xdr:to>
          <xdr:col>7</xdr:col>
          <xdr:colOff>304800</xdr:colOff>
          <xdr:row>39</xdr:row>
          <xdr:rowOff>237067</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47</xdr:row>
          <xdr:rowOff>29633</xdr:rowOff>
        </xdr:from>
        <xdr:to>
          <xdr:col>7</xdr:col>
          <xdr:colOff>304800</xdr:colOff>
          <xdr:row>47</xdr:row>
          <xdr:rowOff>237067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43</xdr:row>
          <xdr:rowOff>29633</xdr:rowOff>
        </xdr:from>
        <xdr:to>
          <xdr:col>7</xdr:col>
          <xdr:colOff>304800</xdr:colOff>
          <xdr:row>43</xdr:row>
          <xdr:rowOff>237067</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45</xdr:row>
          <xdr:rowOff>29633</xdr:rowOff>
        </xdr:from>
        <xdr:to>
          <xdr:col>7</xdr:col>
          <xdr:colOff>304800</xdr:colOff>
          <xdr:row>45</xdr:row>
          <xdr:rowOff>228600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A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21167</xdr:colOff>
          <xdr:row>14</xdr:row>
          <xdr:rowOff>135467</xdr:rowOff>
        </xdr:from>
        <xdr:to>
          <xdr:col>6</xdr:col>
          <xdr:colOff>884767</xdr:colOff>
          <xdr:row>14</xdr:row>
          <xdr:rowOff>402167</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48</xdr:row>
          <xdr:rowOff>29633</xdr:rowOff>
        </xdr:from>
        <xdr:to>
          <xdr:col>7</xdr:col>
          <xdr:colOff>304800</xdr:colOff>
          <xdr:row>48</xdr:row>
          <xdr:rowOff>237067</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41</xdr:row>
          <xdr:rowOff>21167</xdr:rowOff>
        </xdr:from>
        <xdr:to>
          <xdr:col>7</xdr:col>
          <xdr:colOff>304800</xdr:colOff>
          <xdr:row>41</xdr:row>
          <xdr:rowOff>220133</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A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37</xdr:row>
          <xdr:rowOff>29633</xdr:rowOff>
        </xdr:from>
        <xdr:to>
          <xdr:col>7</xdr:col>
          <xdr:colOff>304800</xdr:colOff>
          <xdr:row>37</xdr:row>
          <xdr:rowOff>237067</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55</xdr:row>
          <xdr:rowOff>29633</xdr:rowOff>
        </xdr:from>
        <xdr:to>
          <xdr:col>7</xdr:col>
          <xdr:colOff>304800</xdr:colOff>
          <xdr:row>55</xdr:row>
          <xdr:rowOff>228600</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A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57</xdr:row>
          <xdr:rowOff>29633</xdr:rowOff>
        </xdr:from>
        <xdr:to>
          <xdr:col>7</xdr:col>
          <xdr:colOff>304800</xdr:colOff>
          <xdr:row>57</xdr:row>
          <xdr:rowOff>228600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A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59</xdr:row>
          <xdr:rowOff>29633</xdr:rowOff>
        </xdr:from>
        <xdr:to>
          <xdr:col>7</xdr:col>
          <xdr:colOff>304800</xdr:colOff>
          <xdr:row>59</xdr:row>
          <xdr:rowOff>228600</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A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60</xdr:row>
          <xdr:rowOff>29633</xdr:rowOff>
        </xdr:from>
        <xdr:to>
          <xdr:col>7</xdr:col>
          <xdr:colOff>304800</xdr:colOff>
          <xdr:row>61</xdr:row>
          <xdr:rowOff>29633</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A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62</xdr:row>
          <xdr:rowOff>29633</xdr:rowOff>
        </xdr:from>
        <xdr:to>
          <xdr:col>7</xdr:col>
          <xdr:colOff>304800</xdr:colOff>
          <xdr:row>62</xdr:row>
          <xdr:rowOff>228600</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A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64</xdr:row>
          <xdr:rowOff>29633</xdr:rowOff>
        </xdr:from>
        <xdr:to>
          <xdr:col>7</xdr:col>
          <xdr:colOff>304800</xdr:colOff>
          <xdr:row>64</xdr:row>
          <xdr:rowOff>228600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A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66</xdr:row>
          <xdr:rowOff>29633</xdr:rowOff>
        </xdr:from>
        <xdr:to>
          <xdr:col>7</xdr:col>
          <xdr:colOff>304800</xdr:colOff>
          <xdr:row>66</xdr:row>
          <xdr:rowOff>228600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A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51</xdr:row>
          <xdr:rowOff>29633</xdr:rowOff>
        </xdr:from>
        <xdr:to>
          <xdr:col>7</xdr:col>
          <xdr:colOff>304800</xdr:colOff>
          <xdr:row>51</xdr:row>
          <xdr:rowOff>237067</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A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4.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omments" Target="../comments3.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2113B-9110-4C51-8912-00E71B75A8B6}">
  <dimension ref="A1:C13"/>
  <sheetViews>
    <sheetView workbookViewId="0">
      <selection sqref="A1:C1"/>
    </sheetView>
  </sheetViews>
  <sheetFormatPr baseColWidth="10" defaultColWidth="11.41015625" defaultRowHeight="14" x14ac:dyDescent="0.45"/>
  <cols>
    <col min="1" max="2" width="27.5859375" style="86" customWidth="1"/>
    <col min="3" max="3" width="30.41015625" style="86" customWidth="1"/>
    <col min="4" max="16384" width="11.41015625" style="86"/>
  </cols>
  <sheetData>
    <row r="1" spans="1:3" ht="30.75" customHeight="1" x14ac:dyDescent="0.45">
      <c r="A1" s="140" t="s">
        <v>42</v>
      </c>
      <c r="B1" s="141"/>
      <c r="C1" s="141"/>
    </row>
    <row r="2" spans="1:3" ht="51.95" customHeight="1" x14ac:dyDescent="0.45">
      <c r="A2" s="142" t="s">
        <v>58</v>
      </c>
      <c r="B2" s="143"/>
      <c r="C2" s="143"/>
    </row>
    <row r="3" spans="1:3" ht="74.25" customHeight="1" x14ac:dyDescent="0.45">
      <c r="A3" s="142" t="s">
        <v>72</v>
      </c>
      <c r="B3" s="142"/>
      <c r="C3" s="142"/>
    </row>
    <row r="4" spans="1:3" ht="80.45" customHeight="1" x14ac:dyDescent="0.6">
      <c r="A4" s="142" t="s">
        <v>76</v>
      </c>
      <c r="B4" s="143"/>
      <c r="C4" s="143"/>
    </row>
    <row r="5" spans="1:3" ht="30.45" customHeight="1" x14ac:dyDescent="0.5">
      <c r="A5" s="144"/>
      <c r="B5" s="144"/>
      <c r="C5" s="144"/>
    </row>
    <row r="6" spans="1:3" ht="30.45" customHeight="1" x14ac:dyDescent="0.45">
      <c r="A6" s="88" t="s">
        <v>43</v>
      </c>
    </row>
    <row r="7" spans="1:3" ht="54" customHeight="1" x14ac:dyDescent="0.45">
      <c r="A7" s="138" t="s">
        <v>44</v>
      </c>
      <c r="B7" s="139"/>
      <c r="C7" s="139"/>
    </row>
    <row r="9" spans="1:3" x14ac:dyDescent="0.45">
      <c r="A9" s="112" t="s">
        <v>45</v>
      </c>
      <c r="B9" s="112" t="s">
        <v>46</v>
      </c>
    </row>
    <row r="10" spans="1:3" ht="15.35" x14ac:dyDescent="0.45">
      <c r="A10" s="113">
        <v>1379</v>
      </c>
      <c r="B10" s="113">
        <v>1380</v>
      </c>
    </row>
    <row r="11" spans="1:3" ht="15.35" x14ac:dyDescent="0.45">
      <c r="A11" s="113">
        <v>179.34</v>
      </c>
      <c r="B11" s="113">
        <v>179</v>
      </c>
    </row>
    <row r="12" spans="1:3" ht="15.35" x14ac:dyDescent="0.45">
      <c r="A12" s="113">
        <v>80.12</v>
      </c>
      <c r="B12" s="113">
        <v>80.099999999999994</v>
      </c>
    </row>
    <row r="13" spans="1:3" ht="15.35" x14ac:dyDescent="0.45">
      <c r="A13" s="113">
        <v>7.8</v>
      </c>
      <c r="B13" s="114">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2"/>
  <sheetViews>
    <sheetView workbookViewId="0"/>
  </sheetViews>
  <sheetFormatPr baseColWidth="10" defaultRowHeight="14" x14ac:dyDescent="0.45"/>
  <cols>
    <col min="1" max="1" width="39.5859375" bestFit="1" customWidth="1"/>
    <col min="2" max="2" width="33.1171875" bestFit="1" customWidth="1"/>
  </cols>
  <sheetData>
    <row r="1" spans="1:7" x14ac:dyDescent="0.45">
      <c r="A1" t="s">
        <v>12</v>
      </c>
      <c r="B1" s="3" t="str">
        <f>IF(ISNUMBER(VALUE(Ergebnisse!G1)),IF(VALUE(Ergebnisse!G1)&gt;0,VALUE(Ergebnisse!G1),""),"")</f>
        <v/>
      </c>
      <c r="D1" t="s">
        <v>19</v>
      </c>
    </row>
    <row r="2" spans="1:7" x14ac:dyDescent="0.45">
      <c r="A2" t="s">
        <v>4</v>
      </c>
      <c r="B2" s="3" t="str">
        <f>IF(ISNUMBER(VALUE(Ergebnisse!G2)),IF(VALUE(Ergebnisse!G2)&gt;0,VALUE(Ergebnisse!G2),""),"")</f>
        <v/>
      </c>
    </row>
    <row r="3" spans="1:7" x14ac:dyDescent="0.45">
      <c r="A3" t="s">
        <v>13</v>
      </c>
      <c r="B3" s="26" t="s">
        <v>160</v>
      </c>
      <c r="D3" t="s">
        <v>18</v>
      </c>
    </row>
    <row r="4" spans="1:7" x14ac:dyDescent="0.45">
      <c r="A4" t="s">
        <v>14</v>
      </c>
      <c r="B4" s="3">
        <f>YEAR(B7)</f>
        <v>2024</v>
      </c>
      <c r="D4" s="4">
        <v>2</v>
      </c>
    </row>
    <row r="5" spans="1:7" x14ac:dyDescent="0.45">
      <c r="A5" t="s">
        <v>15</v>
      </c>
      <c r="B5" s="3" t="str">
        <f>D8</f>
        <v>N</v>
      </c>
      <c r="D5" t="str">
        <f>IF(D4=2,"N","J")</f>
        <v>N</v>
      </c>
      <c r="F5">
        <v>1</v>
      </c>
      <c r="G5" s="39" t="s">
        <v>64</v>
      </c>
    </row>
    <row r="6" spans="1:7" x14ac:dyDescent="0.45">
      <c r="A6" t="s">
        <v>38</v>
      </c>
      <c r="B6" s="3">
        <f>Ergebnisse!G3</f>
        <v>1</v>
      </c>
      <c r="F6">
        <v>2</v>
      </c>
      <c r="G6" s="39" t="s">
        <v>65</v>
      </c>
    </row>
    <row r="7" spans="1:7" x14ac:dyDescent="0.45">
      <c r="A7" t="s">
        <v>41</v>
      </c>
      <c r="B7" s="28">
        <f>Ergebnisse!E5</f>
        <v>45466</v>
      </c>
    </row>
    <row r="8" spans="1:7" x14ac:dyDescent="0.45">
      <c r="A8" t="s">
        <v>16</v>
      </c>
      <c r="B8" s="3">
        <v>10</v>
      </c>
      <c r="D8" t="str">
        <f>LEFT(D5,1)</f>
        <v>N</v>
      </c>
    </row>
    <row r="9" spans="1:7" x14ac:dyDescent="0.45">
      <c r="A9" t="s">
        <v>17</v>
      </c>
      <c r="B9" s="3">
        <v>2</v>
      </c>
    </row>
    <row r="10" spans="1:7" x14ac:dyDescent="0.45">
      <c r="A10" t="s">
        <v>355</v>
      </c>
      <c r="B10" s="111">
        <f>Kontakt!B2</f>
        <v>0</v>
      </c>
    </row>
    <row r="11" spans="1:7" x14ac:dyDescent="0.45">
      <c r="A11" t="s">
        <v>356</v>
      </c>
      <c r="B11" s="3">
        <f>IF(Kontakt!B3=Kontakt!B15,Kontakt!B3,0)</f>
        <v>0</v>
      </c>
    </row>
    <row r="12" spans="1:7" x14ac:dyDescent="0.45">
      <c r="A12" s="39" t="s">
        <v>357</v>
      </c>
      <c r="B12" s="3">
        <v>1</v>
      </c>
    </row>
    <row r="13" spans="1:7" x14ac:dyDescent="0.45">
      <c r="A13" t="s">
        <v>21</v>
      </c>
      <c r="B13" s="2" t="str">
        <f>Ergebnisse!A19</f>
        <v>Wasser</v>
      </c>
    </row>
    <row r="14" spans="1:7" x14ac:dyDescent="0.45">
      <c r="A14" t="s">
        <v>22</v>
      </c>
      <c r="B14" s="2" t="str">
        <f>Ergebnisse!A20</f>
        <v>Fett</v>
      </c>
    </row>
    <row r="15" spans="1:7" x14ac:dyDescent="0.45">
      <c r="A15" t="s">
        <v>23</v>
      </c>
      <c r="B15" s="2" t="str">
        <f>Ergebnisse!A22</f>
        <v>Rohprotein (N * 6,25)</v>
      </c>
    </row>
    <row r="16" spans="1:7" x14ac:dyDescent="0.45">
      <c r="A16" t="s">
        <v>29</v>
      </c>
      <c r="B16" s="2" t="str">
        <f>Ergebnisse!A23</f>
        <v>Kohlenhydrate (Summe)</v>
      </c>
    </row>
    <row r="17" spans="1:2" x14ac:dyDescent="0.45">
      <c r="A17" t="s">
        <v>30</v>
      </c>
      <c r="B17" s="2" t="str">
        <f>Ergebnisse!A24</f>
        <v>Glucose wasserfrei</v>
      </c>
    </row>
    <row r="18" spans="1:2" x14ac:dyDescent="0.45">
      <c r="A18" t="s">
        <v>31</v>
      </c>
      <c r="B18" s="2" t="str">
        <f>Ergebnisse!A25</f>
        <v>Fructose, wasserfrei</v>
      </c>
    </row>
    <row r="19" spans="1:2" x14ac:dyDescent="0.45">
      <c r="A19" t="s">
        <v>239</v>
      </c>
      <c r="B19" s="2" t="str">
        <f>Ergebnisse!A26</f>
        <v>Saccharose, wasserfrei</v>
      </c>
    </row>
    <row r="20" spans="1:2" x14ac:dyDescent="0.45">
      <c r="A20" t="s">
        <v>240</v>
      </c>
      <c r="B20" s="2" t="str">
        <f>Ergebnisse!A27</f>
        <v>Asche</v>
      </c>
    </row>
    <row r="21" spans="1:2" x14ac:dyDescent="0.45">
      <c r="A21" t="s">
        <v>251</v>
      </c>
      <c r="B21" s="2" t="str">
        <f>Ergebnisse!A28</f>
        <v>Kochsalz (über Chlorid)</v>
      </c>
    </row>
    <row r="22" spans="1:2" x14ac:dyDescent="0.45">
      <c r="A22" t="s">
        <v>407</v>
      </c>
      <c r="B22" s="2" t="str">
        <f>Ergebnisse!A30</f>
        <v>Natrium</v>
      </c>
    </row>
  </sheetData>
  <sheetProtection algorithmName="SHA-512" hashValue="58GXQ+tA0POYnPurTZqnGnFaqh2UW5+L1wGu1WhWLFDhHycb6YmR85irHA7plhXHevqQsdgJfWbB0Tt3Q6gt9Q==" saltValue="xzpqXsjYu+rj/zX7KvKQtA==" spinCount="100000" sheet="1" objects="1" scenarios="1"/>
  <phoneticPr fontId="0"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68"/>
  <sheetViews>
    <sheetView workbookViewId="0"/>
  </sheetViews>
  <sheetFormatPr baseColWidth="10" defaultColWidth="11.41015625" defaultRowHeight="14" x14ac:dyDescent="0.45"/>
  <cols>
    <col min="1" max="1" width="36.87890625" style="9" customWidth="1"/>
    <col min="2" max="2" width="11.41015625" style="9"/>
    <col min="3" max="3" width="13" style="9" bestFit="1" customWidth="1"/>
    <col min="4" max="5" width="15.703125" style="9" customWidth="1"/>
    <col min="6" max="6" width="13.41015625" style="9" customWidth="1"/>
    <col min="7" max="7" width="15.703125" style="9" customWidth="1"/>
    <col min="8" max="8" width="9.703125" style="9" customWidth="1"/>
    <col min="9" max="9" width="3.703125" style="9" customWidth="1"/>
    <col min="10" max="10" width="11.703125" style="9" customWidth="1"/>
    <col min="11" max="16384" width="11.41015625" style="9"/>
  </cols>
  <sheetData>
    <row r="1" spans="1:8" ht="21.95" customHeight="1" x14ac:dyDescent="0.65">
      <c r="A1" s="5" t="s">
        <v>0</v>
      </c>
      <c r="B1" s="6"/>
      <c r="E1" s="7" t="s">
        <v>3</v>
      </c>
      <c r="F1" s="8"/>
      <c r="G1" s="76" t="s">
        <v>370</v>
      </c>
    </row>
    <row r="2" spans="1:8" ht="21.95" customHeight="1" x14ac:dyDescent="0.65">
      <c r="A2" s="5" t="s">
        <v>159</v>
      </c>
      <c r="B2" s="6"/>
      <c r="E2" s="7" t="s">
        <v>4</v>
      </c>
      <c r="F2" s="8"/>
      <c r="G2" s="76" t="s">
        <v>370</v>
      </c>
    </row>
    <row r="3" spans="1:8" ht="21.95" customHeight="1" x14ac:dyDescent="0.65">
      <c r="A3" s="5"/>
      <c r="B3" s="6"/>
      <c r="E3" s="174" t="s">
        <v>55</v>
      </c>
      <c r="F3" s="174"/>
      <c r="G3" s="35">
        <v>1</v>
      </c>
    </row>
    <row r="4" spans="1:8" ht="21.95" customHeight="1" x14ac:dyDescent="0.55000000000000004">
      <c r="A4" s="7" t="s">
        <v>10</v>
      </c>
      <c r="B4" s="177" t="s">
        <v>5</v>
      </c>
      <c r="C4" s="177"/>
      <c r="E4" s="36"/>
      <c r="F4" s="36" t="str">
        <f>IF(OR(ISBLANK(G1),G1="?"),"",IF(ISNUMBER(VALUE(G1)),"","Bitte nur Ziffern eingeben (numbers only)"))</f>
        <v/>
      </c>
      <c r="G4" s="23"/>
      <c r="H4" s="10"/>
    </row>
    <row r="5" spans="1:8" ht="21.95" customHeight="1" x14ac:dyDescent="0.55000000000000004">
      <c r="A5" s="10" t="s">
        <v>63</v>
      </c>
      <c r="E5" s="12">
        <v>45466</v>
      </c>
      <c r="F5" s="36" t="str">
        <f>IF(OR(ISBLANK(G2),G2="?"),"",IF(ISNUMBER(VALUE(G2)),"","Bitte nur Ziffern eingeben (numbers only)"))</f>
        <v/>
      </c>
      <c r="G5" s="8"/>
      <c r="H5" s="10"/>
    </row>
    <row r="6" spans="1:8" ht="12" customHeight="1" x14ac:dyDescent="0.45"/>
    <row r="7" spans="1:8" s="13" customFormat="1" ht="39.950000000000003" customHeight="1" x14ac:dyDescent="0.45">
      <c r="A7" s="175" t="s">
        <v>165</v>
      </c>
      <c r="B7" s="176"/>
      <c r="C7" s="176"/>
      <c r="D7" s="176"/>
      <c r="E7" s="176"/>
      <c r="F7" s="176"/>
      <c r="G7" s="176"/>
    </row>
    <row r="8" spans="1:8" s="13" customFormat="1" ht="39.950000000000003" customHeight="1" x14ac:dyDescent="0.45">
      <c r="A8" s="175" t="s">
        <v>246</v>
      </c>
      <c r="B8" s="176"/>
      <c r="C8" s="176"/>
      <c r="D8" s="176"/>
      <c r="E8" s="176"/>
      <c r="F8" s="176"/>
      <c r="G8" s="176"/>
    </row>
    <row r="9" spans="1:8" s="13" customFormat="1" ht="39.950000000000003" customHeight="1" x14ac:dyDescent="0.45">
      <c r="A9" s="175" t="s">
        <v>66</v>
      </c>
      <c r="B9" s="176"/>
      <c r="C9" s="176"/>
      <c r="D9" s="176"/>
      <c r="E9" s="176"/>
      <c r="F9" s="176"/>
      <c r="G9" s="176"/>
    </row>
    <row r="10" spans="1:8" s="13" customFormat="1" ht="39.950000000000003" customHeight="1" x14ac:dyDescent="0.45">
      <c r="A10" s="175" t="s">
        <v>67</v>
      </c>
      <c r="B10" s="176"/>
      <c r="C10" s="176"/>
      <c r="D10" s="176"/>
      <c r="E10" s="176"/>
      <c r="F10" s="176"/>
      <c r="G10" s="176"/>
    </row>
    <row r="11" spans="1:8" s="13" customFormat="1" ht="39.950000000000003" customHeight="1" x14ac:dyDescent="0.45">
      <c r="A11" s="175" t="s">
        <v>61</v>
      </c>
      <c r="B11" s="176"/>
      <c r="C11" s="176"/>
      <c r="D11" s="176"/>
      <c r="E11" s="176"/>
      <c r="F11" s="176"/>
      <c r="G11" s="176"/>
    </row>
    <row r="12" spans="1:8" s="13" customFormat="1" ht="39.950000000000003" customHeight="1" x14ac:dyDescent="0.45">
      <c r="A12" s="175" t="s">
        <v>68</v>
      </c>
      <c r="B12" s="176"/>
      <c r="C12" s="176"/>
      <c r="D12" s="176"/>
      <c r="E12" s="176"/>
      <c r="F12" s="176"/>
      <c r="G12" s="176"/>
    </row>
    <row r="13" spans="1:8" s="13" customFormat="1" ht="24.95" customHeight="1" x14ac:dyDescent="0.45">
      <c r="A13" s="178"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78"/>
      <c r="C13" s="178"/>
      <c r="D13" s="178"/>
      <c r="E13" s="178"/>
      <c r="F13" s="178"/>
      <c r="G13" s="178"/>
    </row>
    <row r="14" spans="1:8" s="13" customFormat="1" ht="24.95" customHeight="1" x14ac:dyDescent="0.45">
      <c r="A14" s="178" t="str">
        <f>IF(OR(OR(G1="?",ISBLANK(G1)),OR(G2="?",ISBLANK(G2))),"Nur wenn diese beiden Felder korrekt ausgefüllt sind, kann der Absender dieser Tabelle identifiziert werden.","")</f>
        <v>Nur wenn diese beiden Felder korrekt ausgefüllt sind, kann der Absender dieser Tabelle identifiziert werden.</v>
      </c>
      <c r="B14" s="178"/>
      <c r="C14" s="178"/>
      <c r="D14" s="178"/>
      <c r="E14" s="178"/>
      <c r="F14" s="178"/>
      <c r="G14" s="178"/>
    </row>
    <row r="15" spans="1:8" s="13" customFormat="1" ht="39.950000000000003" customHeight="1" x14ac:dyDescent="0.55000000000000004">
      <c r="A15" s="179" t="s">
        <v>77</v>
      </c>
      <c r="B15" s="179"/>
      <c r="C15" s="179"/>
      <c r="D15" s="179"/>
      <c r="E15" s="179"/>
      <c r="F15" s="179"/>
      <c r="G15" s="38"/>
    </row>
    <row r="16" spans="1:8" ht="12" customHeight="1" x14ac:dyDescent="0.45"/>
    <row r="17" spans="1:14" s="17" customFormat="1" ht="39.950000000000003" customHeight="1" x14ac:dyDescent="0.5">
      <c r="A17" s="180" t="s">
        <v>1</v>
      </c>
      <c r="B17" s="180"/>
      <c r="C17" s="17" t="s">
        <v>2</v>
      </c>
      <c r="D17" s="18" t="s">
        <v>7</v>
      </c>
      <c r="E17" s="18" t="s">
        <v>8</v>
      </c>
      <c r="F17" s="18" t="s">
        <v>9</v>
      </c>
      <c r="G17" s="19" t="s">
        <v>392</v>
      </c>
      <c r="H17" s="20"/>
      <c r="I17" s="18"/>
    </row>
    <row r="18" spans="1:14" s="17" customFormat="1" ht="9.9499999999999993" customHeight="1" x14ac:dyDescent="0.5">
      <c r="C18" s="18"/>
      <c r="D18" s="18"/>
      <c r="E18" s="18"/>
      <c r="F18" s="18"/>
      <c r="G18" s="43"/>
      <c r="H18" s="20"/>
      <c r="I18" s="18"/>
    </row>
    <row r="19" spans="1:14" s="17" customFormat="1" ht="33" customHeight="1" x14ac:dyDescent="0.5">
      <c r="A19" s="168" t="s">
        <v>78</v>
      </c>
      <c r="B19" s="168"/>
      <c r="C19" s="21" t="s">
        <v>39</v>
      </c>
      <c r="D19" s="75"/>
      <c r="E19" s="75"/>
      <c r="F19" s="27">
        <f>Wasser!$B$1</f>
        <v>22</v>
      </c>
      <c r="G19" s="55"/>
      <c r="H19" s="47">
        <f>Wasser!$C$1</f>
        <v>21</v>
      </c>
      <c r="I19" s="22"/>
      <c r="J19" s="22"/>
    </row>
    <row r="20" spans="1:14" s="17" customFormat="1" ht="33" customHeight="1" x14ac:dyDescent="0.5">
      <c r="A20" s="168" t="s">
        <v>79</v>
      </c>
      <c r="B20" s="168"/>
      <c r="C20" s="21" t="s">
        <v>39</v>
      </c>
      <c r="D20" s="75"/>
      <c r="E20" s="75"/>
      <c r="F20" s="27">
        <f>Fett!B1</f>
        <v>27</v>
      </c>
      <c r="G20" s="55"/>
      <c r="H20" s="47">
        <f>Fett!$C$1</f>
        <v>26</v>
      </c>
      <c r="I20" s="22"/>
      <c r="J20" s="22"/>
    </row>
    <row r="21" spans="1:14" s="17" customFormat="1" ht="33" hidden="1" customHeight="1" x14ac:dyDescent="0.5">
      <c r="A21" s="168" t="s">
        <v>244</v>
      </c>
      <c r="B21" s="168"/>
      <c r="C21" s="21" t="s">
        <v>39</v>
      </c>
      <c r="D21" s="75"/>
      <c r="E21" s="75"/>
      <c r="F21" s="27">
        <f>Fett_gesaettigt!B1</f>
        <v>5</v>
      </c>
      <c r="G21" s="55"/>
      <c r="H21" s="47">
        <f>Fett_gesaettigt!C1</f>
        <v>7</v>
      </c>
      <c r="I21" s="22"/>
      <c r="J21" s="22"/>
    </row>
    <row r="22" spans="1:14" s="17" customFormat="1" ht="33" customHeight="1" x14ac:dyDescent="0.5">
      <c r="A22" s="168" t="s">
        <v>99</v>
      </c>
      <c r="B22" s="168"/>
      <c r="C22" s="21" t="s">
        <v>39</v>
      </c>
      <c r="D22" s="75"/>
      <c r="E22" s="75"/>
      <c r="F22" s="27">
        <f>Rohprotein!B1</f>
        <v>24</v>
      </c>
      <c r="G22" s="55"/>
      <c r="H22" s="47">
        <f>Rohprotein!$C$1</f>
        <v>23</v>
      </c>
      <c r="I22" s="22"/>
      <c r="J22" s="22"/>
    </row>
    <row r="23" spans="1:14" s="17" customFormat="1" ht="33" customHeight="1" x14ac:dyDescent="0.5">
      <c r="A23" s="168" t="s">
        <v>339</v>
      </c>
      <c r="B23" s="168"/>
      <c r="C23" s="21" t="s">
        <v>39</v>
      </c>
      <c r="D23" s="75"/>
      <c r="E23" s="75"/>
      <c r="F23" s="27">
        <f>Kohlenhydrate!$B$1</f>
        <v>7</v>
      </c>
      <c r="G23" s="55"/>
      <c r="H23" s="47">
        <f>Kohlenhydrate!$C$1</f>
        <v>6</v>
      </c>
      <c r="I23" s="47"/>
      <c r="J23" s="22"/>
      <c r="K23" s="105"/>
    </row>
    <row r="24" spans="1:14" s="17" customFormat="1" ht="33" customHeight="1" x14ac:dyDescent="0.5">
      <c r="A24" s="168" t="s">
        <v>340</v>
      </c>
      <c r="B24" s="168"/>
      <c r="C24" s="21" t="s">
        <v>39</v>
      </c>
      <c r="D24" s="75"/>
      <c r="E24" s="75"/>
      <c r="F24" s="27">
        <f>Zucker!D2</f>
        <v>19</v>
      </c>
      <c r="G24" s="55"/>
      <c r="H24" s="47">
        <f>Zucker!C1</f>
        <v>18</v>
      </c>
      <c r="I24" s="22"/>
      <c r="J24" s="74"/>
    </row>
    <row r="25" spans="1:14" s="17" customFormat="1" ht="33" customHeight="1" x14ac:dyDescent="0.5">
      <c r="A25" s="78" t="s">
        <v>102</v>
      </c>
      <c r="B25" s="78"/>
      <c r="C25" s="21" t="s">
        <v>39</v>
      </c>
      <c r="D25" s="75"/>
      <c r="E25" s="75"/>
      <c r="F25" s="27">
        <f>Zucker!E2</f>
        <v>19</v>
      </c>
      <c r="G25" s="55"/>
      <c r="H25" s="47">
        <f>Zucker!C1</f>
        <v>18</v>
      </c>
      <c r="I25" s="71">
        <f>Staerke!C31</f>
        <v>12</v>
      </c>
      <c r="J25" s="22"/>
    </row>
    <row r="26" spans="1:14" s="17" customFormat="1" ht="33" customHeight="1" x14ac:dyDescent="0.5">
      <c r="A26" s="78" t="s">
        <v>234</v>
      </c>
      <c r="B26" s="78"/>
      <c r="C26" s="21" t="s">
        <v>39</v>
      </c>
      <c r="D26" s="75"/>
      <c r="E26" s="75"/>
      <c r="F26" s="27">
        <f>Zucker!F2</f>
        <v>19</v>
      </c>
      <c r="G26" s="55"/>
      <c r="H26" s="47">
        <f>Zucker!C1</f>
        <v>18</v>
      </c>
    </row>
    <row r="27" spans="1:14" s="17" customFormat="1" ht="33" customHeight="1" x14ac:dyDescent="0.5">
      <c r="A27" s="168" t="s">
        <v>81</v>
      </c>
      <c r="B27" s="168"/>
      <c r="C27" s="21" t="s">
        <v>39</v>
      </c>
      <c r="D27" s="75"/>
      <c r="E27" s="75"/>
      <c r="F27" s="27">
        <f>Asche!$B$1</f>
        <v>19</v>
      </c>
      <c r="G27" s="27">
        <f>Asche!B25</f>
        <v>11</v>
      </c>
      <c r="H27" s="47">
        <f>Asche!$C$1</f>
        <v>18</v>
      </c>
      <c r="I27" s="47">
        <f>Asche!C25</f>
        <v>10</v>
      </c>
    </row>
    <row r="28" spans="1:14" s="17" customFormat="1" ht="33" customHeight="1" x14ac:dyDescent="0.5">
      <c r="A28" s="78" t="s">
        <v>391</v>
      </c>
      <c r="B28" s="78"/>
      <c r="C28" s="21" t="s">
        <v>39</v>
      </c>
      <c r="D28" s="75"/>
      <c r="E28" s="75"/>
      <c r="F28" s="27">
        <f>Kochsalz!B1</f>
        <v>21</v>
      </c>
      <c r="G28" s="27"/>
      <c r="H28" s="47">
        <f>Kochsalz!C1</f>
        <v>20</v>
      </c>
      <c r="I28" s="47"/>
    </row>
    <row r="29" spans="1:14" s="17" customFormat="1" ht="33" hidden="1" customHeight="1" x14ac:dyDescent="0.5">
      <c r="A29" s="78"/>
      <c r="B29" s="78"/>
      <c r="C29" s="21"/>
      <c r="D29" s="75"/>
      <c r="E29" s="75"/>
      <c r="F29" s="27"/>
      <c r="G29" s="27"/>
      <c r="H29" s="47"/>
      <c r="I29" s="47"/>
    </row>
    <row r="30" spans="1:14" s="17" customFormat="1" ht="33" customHeight="1" x14ac:dyDescent="0.5">
      <c r="A30" s="168" t="s">
        <v>245</v>
      </c>
      <c r="B30" s="168"/>
      <c r="C30" s="108" t="s">
        <v>346</v>
      </c>
      <c r="D30" s="75"/>
      <c r="E30" s="75"/>
      <c r="F30" s="27">
        <f>Elemente!B61</f>
        <v>42</v>
      </c>
      <c r="G30" s="104">
        <f>Elemente!B13</f>
        <v>14</v>
      </c>
      <c r="H30" s="102">
        <f>Elemente!$B$30</f>
        <v>6</v>
      </c>
      <c r="I30" s="102">
        <f>Elemente!$C$30</f>
        <v>6</v>
      </c>
      <c r="J30" s="102">
        <f>Elemente!$B$39</f>
        <v>4</v>
      </c>
      <c r="K30" s="102">
        <f>Elemente!$B$46</f>
        <v>12</v>
      </c>
      <c r="L30" s="103">
        <f>Elemente!B2</f>
        <v>8</v>
      </c>
    </row>
    <row r="31" spans="1:14" ht="23.1" customHeight="1" x14ac:dyDescent="0.5">
      <c r="F31" s="100">
        <f>MAX(Elemente!A62:A103)</f>
        <v>42</v>
      </c>
      <c r="G31" s="103">
        <f>MAX(Elemente!A14:A27)</f>
        <v>14</v>
      </c>
      <c r="H31" s="103">
        <f>MAX(Elemente!A31:A36)</f>
        <v>6</v>
      </c>
      <c r="I31" s="103">
        <f>MAX(Elemente!A31:A36)</f>
        <v>6</v>
      </c>
      <c r="J31" s="103">
        <f>MAX(Elemente!A40:A43)</f>
        <v>4</v>
      </c>
      <c r="K31" s="103">
        <f>MAX(Elemente!A47:A58)</f>
        <v>12</v>
      </c>
      <c r="L31" s="103">
        <f>MAX(Elemente!A3:A10)</f>
        <v>8</v>
      </c>
      <c r="M31" s="17"/>
      <c r="N31" s="17"/>
    </row>
    <row r="32" spans="1:14" ht="20.100000000000001" customHeight="1" x14ac:dyDescent="0.5">
      <c r="A32" s="11" t="s">
        <v>62</v>
      </c>
    </row>
    <row r="33" spans="1:9" ht="9.9499999999999993" customHeight="1" x14ac:dyDescent="0.55000000000000004">
      <c r="A33" s="8"/>
    </row>
    <row r="34" spans="1:9" ht="20.100000000000001" customHeight="1" x14ac:dyDescent="0.45">
      <c r="A34" s="24" t="s">
        <v>78</v>
      </c>
      <c r="B34" s="167"/>
      <c r="C34" s="167"/>
      <c r="D34" s="167"/>
      <c r="E34" s="167"/>
      <c r="F34" s="167"/>
      <c r="G34" s="167"/>
      <c r="H34" s="167"/>
      <c r="I34" s="15" t="b">
        <f>ISBLANK(VLOOKUP(F19,Wasser!A3:C30,3))</f>
        <v>1</v>
      </c>
    </row>
    <row r="35" spans="1:9" ht="33" customHeight="1" x14ac:dyDescent="0.45">
      <c r="A35" s="14" t="str">
        <f>IF(F19=H19,"bitte eingeben:",IF(I34,"","Art der Modifikation:"))</f>
        <v/>
      </c>
      <c r="B35" s="166"/>
      <c r="C35" s="166"/>
      <c r="D35" s="166"/>
      <c r="E35" s="166"/>
      <c r="F35" s="166"/>
      <c r="G35" s="166"/>
      <c r="H35" s="166"/>
      <c r="I35" s="15"/>
    </row>
    <row r="36" spans="1:9" ht="20.100000000000001" customHeight="1" x14ac:dyDescent="0.45">
      <c r="A36" s="24" t="s">
        <v>79</v>
      </c>
      <c r="B36" s="167"/>
      <c r="C36" s="167"/>
      <c r="D36" s="167"/>
      <c r="E36" s="167"/>
      <c r="F36" s="167"/>
      <c r="G36" s="167"/>
      <c r="H36" s="167"/>
      <c r="I36" s="15" t="b">
        <f>ISBLANK(VLOOKUP(F20,Fett!A3:C38,3))</f>
        <v>1</v>
      </c>
    </row>
    <row r="37" spans="1:9" ht="33" customHeight="1" x14ac:dyDescent="0.45">
      <c r="A37" s="14" t="str">
        <f>IF(F20=H20,"bitte eingeben:",IF(I36,"","Art der Modifikation:"))</f>
        <v/>
      </c>
      <c r="B37" s="166"/>
      <c r="C37" s="166"/>
      <c r="D37" s="166"/>
      <c r="E37" s="166"/>
      <c r="F37" s="166"/>
      <c r="G37" s="166"/>
      <c r="H37" s="166"/>
      <c r="I37" s="15"/>
    </row>
    <row r="38" spans="1:9" ht="19.95" customHeight="1" x14ac:dyDescent="0.45">
      <c r="A38" s="24" t="s">
        <v>80</v>
      </c>
      <c r="B38" s="167"/>
      <c r="C38" s="167"/>
      <c r="D38" s="167"/>
      <c r="E38" s="167"/>
      <c r="F38" s="167"/>
      <c r="G38" s="167"/>
      <c r="H38" s="167"/>
      <c r="I38" s="15" t="b">
        <f>ISBLANK(VLOOKUP(F22,Rohprotein!A3:C37,3))</f>
        <v>1</v>
      </c>
    </row>
    <row r="39" spans="1:9" ht="33" customHeight="1" x14ac:dyDescent="0.45">
      <c r="A39" s="14" t="str">
        <f>IF(F22=H22,"bitte eingeben:",IF(I38,"","Art der Modifikation:"))</f>
        <v/>
      </c>
      <c r="B39" s="166"/>
      <c r="C39" s="166"/>
      <c r="D39" s="166"/>
      <c r="E39" s="166"/>
      <c r="F39" s="166"/>
      <c r="G39" s="166"/>
      <c r="H39" s="166"/>
      <c r="I39" s="15"/>
    </row>
    <row r="40" spans="1:9" ht="20.100000000000001" customHeight="1" x14ac:dyDescent="0.45">
      <c r="A40" s="24" t="s">
        <v>341</v>
      </c>
      <c r="B40" s="165"/>
      <c r="C40" s="165"/>
      <c r="D40" s="165"/>
      <c r="E40" s="165"/>
      <c r="F40" s="165"/>
      <c r="G40" s="165"/>
      <c r="H40" s="165"/>
      <c r="I40" s="15" t="b">
        <f>ISBLANK(VLOOKUP(F23,Kohlenhydrate!A3:C9,3))</f>
        <v>1</v>
      </c>
    </row>
    <row r="41" spans="1:9" ht="33" customHeight="1" x14ac:dyDescent="0.45">
      <c r="A41" s="14" t="str">
        <f>IF(F23=H23,"bitte eingeben:",IF(I40,"","Art der Modifikation:"))</f>
        <v/>
      </c>
      <c r="B41" s="166"/>
      <c r="C41" s="166"/>
      <c r="D41" s="166"/>
      <c r="E41" s="166"/>
      <c r="F41" s="166"/>
      <c r="G41" s="166"/>
      <c r="H41" s="166"/>
      <c r="I41" s="15"/>
    </row>
    <row r="42" spans="1:9" ht="20.100000000000001" customHeight="1" x14ac:dyDescent="0.45">
      <c r="A42" s="24" t="s">
        <v>126</v>
      </c>
      <c r="B42" s="173"/>
      <c r="C42" s="173"/>
      <c r="D42" s="173"/>
      <c r="E42" s="173"/>
      <c r="F42" s="173"/>
      <c r="G42" s="173"/>
      <c r="H42" s="173"/>
      <c r="I42" s="15" t="b">
        <f>ISBLANK(VLOOKUP(F24,Zucker!A3:C21,3))</f>
        <v>1</v>
      </c>
    </row>
    <row r="43" spans="1:9" ht="33" customHeight="1" x14ac:dyDescent="0.45">
      <c r="A43" s="14" t="str">
        <f>IF(F24=H24,"bitte eingeben:",IF(I42,"","Art der Modifikation:"))</f>
        <v/>
      </c>
      <c r="B43" s="172"/>
      <c r="C43" s="172"/>
      <c r="D43" s="172"/>
      <c r="E43" s="172"/>
      <c r="F43" s="172"/>
      <c r="G43" s="172"/>
      <c r="H43" s="172"/>
      <c r="I43" s="15"/>
    </row>
    <row r="44" spans="1:9" ht="20.100000000000001" customHeight="1" x14ac:dyDescent="0.45">
      <c r="A44" s="24" t="s">
        <v>158</v>
      </c>
      <c r="B44" s="165"/>
      <c r="C44" s="165"/>
      <c r="D44" s="165"/>
      <c r="E44" s="165"/>
      <c r="F44" s="165"/>
      <c r="G44" s="165"/>
      <c r="H44" s="165"/>
      <c r="I44" s="15" t="b">
        <f>ISBLANK(VLOOKUP(F25,Zucker!A3:C21,3))</f>
        <v>1</v>
      </c>
    </row>
    <row r="45" spans="1:9" ht="33" customHeight="1" x14ac:dyDescent="0.45">
      <c r="A45" s="14" t="str">
        <f>IF(F25=H25,"bitte eingeben:",IF(I44,"","Art der Modifikation:"))</f>
        <v/>
      </c>
      <c r="B45" s="172"/>
      <c r="C45" s="172"/>
      <c r="D45" s="172"/>
      <c r="E45" s="172"/>
      <c r="F45" s="172"/>
      <c r="G45" s="172"/>
      <c r="H45" s="172"/>
      <c r="I45" s="15"/>
    </row>
    <row r="46" spans="1:9" ht="20.100000000000001" customHeight="1" x14ac:dyDescent="0.45">
      <c r="A46" s="24" t="s">
        <v>125</v>
      </c>
      <c r="B46" s="165"/>
      <c r="C46" s="165"/>
      <c r="D46" s="165"/>
      <c r="E46" s="165"/>
      <c r="F46" s="165"/>
      <c r="G46" s="165"/>
      <c r="H46" s="165"/>
      <c r="I46" s="15" t="b">
        <f>ISBLANK(VLOOKUP(F26,Zucker!A3:C21,3))</f>
        <v>1</v>
      </c>
    </row>
    <row r="47" spans="1:9" ht="33" customHeight="1" x14ac:dyDescent="0.45">
      <c r="A47" s="14" t="str">
        <f>IF(F26=H26,"bitte eingeben:",IF(I46,"","Art der Modifikation:"))</f>
        <v/>
      </c>
      <c r="B47" s="166"/>
      <c r="C47" s="166"/>
      <c r="D47" s="166"/>
      <c r="E47" s="166"/>
      <c r="F47" s="166"/>
      <c r="G47" s="166"/>
      <c r="H47" s="166"/>
      <c r="I47" s="15"/>
    </row>
    <row r="48" spans="1:9" ht="20.100000000000001" customHeight="1" x14ac:dyDescent="0.45">
      <c r="A48" s="24" t="s">
        <v>81</v>
      </c>
      <c r="B48" s="165"/>
      <c r="C48" s="165"/>
      <c r="D48" s="165"/>
      <c r="E48" s="165"/>
      <c r="F48" s="165"/>
      <c r="G48" s="165"/>
      <c r="H48" s="165"/>
      <c r="I48" s="15" t="b">
        <f>ISBLANK(VLOOKUP(F27,Asche!A3:C21,3))</f>
        <v>1</v>
      </c>
    </row>
    <row r="49" spans="1:12" ht="20.100000000000001" customHeight="1" x14ac:dyDescent="0.5">
      <c r="A49" s="54" t="s">
        <v>148</v>
      </c>
      <c r="B49" s="106"/>
      <c r="C49" s="106"/>
      <c r="D49" s="106"/>
      <c r="E49" s="106"/>
      <c r="F49" s="106"/>
      <c r="G49" s="106"/>
      <c r="H49" s="106"/>
      <c r="I49" s="15"/>
    </row>
    <row r="50" spans="1:12" ht="33" customHeight="1" x14ac:dyDescent="0.45">
      <c r="A50" s="14" t="str">
        <f>IF(F27=H27,"bitte eingeben:",IF(I48,"","Art der Modifikation:"))</f>
        <v/>
      </c>
      <c r="B50" s="166"/>
      <c r="C50" s="166"/>
      <c r="D50" s="166"/>
      <c r="E50" s="166"/>
      <c r="F50" s="166"/>
      <c r="G50" s="166"/>
      <c r="H50" s="166"/>
    </row>
    <row r="51" spans="1:12" ht="30" customHeight="1" x14ac:dyDescent="0.45">
      <c r="A51" s="91" t="s">
        <v>324</v>
      </c>
      <c r="B51" s="13"/>
      <c r="C51" s="13"/>
      <c r="D51" s="13"/>
      <c r="E51" s="13"/>
      <c r="F51" s="13"/>
      <c r="G51" s="13"/>
      <c r="H51" s="13"/>
    </row>
    <row r="52" spans="1:12" ht="20.100000000000001" customHeight="1" x14ac:dyDescent="0.45">
      <c r="A52" s="24" t="s">
        <v>428</v>
      </c>
      <c r="B52" s="165"/>
      <c r="C52" s="165"/>
      <c r="D52" s="165"/>
      <c r="E52" s="165"/>
      <c r="F52" s="165"/>
      <c r="G52" s="165"/>
      <c r="H52" s="165"/>
      <c r="I52" s="15" t="b">
        <f>ISBLANK(VLOOKUP(F28,Kochsalz!A3:C23,3))</f>
        <v>1</v>
      </c>
    </row>
    <row r="53" spans="1:12" ht="33" customHeight="1" x14ac:dyDescent="0.45">
      <c r="A53" s="14" t="str">
        <f>IF(F28=H28,"bitte eingeben:",IF(I52,"","Art der Modifikation:"))</f>
        <v/>
      </c>
      <c r="B53" s="166"/>
      <c r="C53" s="166"/>
      <c r="D53" s="166"/>
      <c r="E53" s="166"/>
      <c r="F53" s="166"/>
      <c r="G53" s="166"/>
      <c r="H53" s="166"/>
    </row>
    <row r="54" spans="1:12" ht="33" customHeight="1" x14ac:dyDescent="0.55000000000000004">
      <c r="A54" s="92" t="s">
        <v>245</v>
      </c>
      <c r="B54" s="93"/>
      <c r="C54" s="94"/>
      <c r="D54" s="94"/>
      <c r="E54" s="95"/>
      <c r="F54" s="94"/>
      <c r="G54" s="94"/>
      <c r="H54" s="95"/>
    </row>
    <row r="55" spans="1:12" ht="17.7" x14ac:dyDescent="0.55000000000000004">
      <c r="A55" s="96"/>
      <c r="B55" s="93"/>
      <c r="C55" s="94"/>
      <c r="D55" s="94"/>
      <c r="E55" s="95"/>
      <c r="F55" s="94"/>
      <c r="G55" s="94"/>
      <c r="H55" s="95"/>
    </row>
    <row r="56" spans="1:12" ht="19.95" customHeight="1" x14ac:dyDescent="0.45">
      <c r="A56" s="97" t="s">
        <v>254</v>
      </c>
      <c r="B56" s="170"/>
      <c r="C56" s="170"/>
      <c r="D56" s="170"/>
      <c r="E56" s="170"/>
      <c r="F56" s="170"/>
      <c r="G56" s="170"/>
      <c r="H56" s="170"/>
    </row>
    <row r="57" spans="1:12" ht="19.95" customHeight="1" x14ac:dyDescent="0.45">
      <c r="A57" s="98"/>
      <c r="B57" s="170"/>
      <c r="C57" s="170"/>
      <c r="D57" s="170"/>
      <c r="E57" s="170"/>
      <c r="F57" s="170"/>
      <c r="G57" s="170"/>
      <c r="H57" s="170"/>
    </row>
    <row r="58" spans="1:12" ht="19.95" customHeight="1" x14ac:dyDescent="0.45">
      <c r="A58" s="97" t="s">
        <v>326</v>
      </c>
      <c r="B58" s="170"/>
      <c r="C58" s="170"/>
      <c r="D58" s="170"/>
      <c r="E58" s="170"/>
      <c r="F58" s="170"/>
      <c r="G58" s="170"/>
      <c r="H58" s="170"/>
      <c r="L58" s="101"/>
    </row>
    <row r="59" spans="1:12" ht="33" customHeight="1" x14ac:dyDescent="0.45">
      <c r="A59" s="99" t="str">
        <f>IF(Ergebnisse!G30=Ergebnisse!G31-1,"bitte eingeben:","")</f>
        <v/>
      </c>
      <c r="B59" s="169"/>
      <c r="C59" s="169"/>
      <c r="D59" s="169"/>
      <c r="E59" s="169"/>
      <c r="F59" s="169"/>
      <c r="G59" s="169"/>
      <c r="H59" s="169"/>
    </row>
    <row r="60" spans="1:12" ht="19.95" customHeight="1" x14ac:dyDescent="0.45">
      <c r="A60" s="97" t="s">
        <v>327</v>
      </c>
      <c r="B60" s="170"/>
      <c r="C60" s="170"/>
      <c r="D60" s="170"/>
      <c r="E60" s="170"/>
      <c r="F60" s="170"/>
      <c r="G60" s="170"/>
      <c r="H60" s="170"/>
    </row>
    <row r="61" spans="1:12" ht="15.35" x14ac:dyDescent="0.45">
      <c r="A61" s="97" t="s">
        <v>328</v>
      </c>
      <c r="B61" s="170"/>
      <c r="C61" s="170"/>
      <c r="D61" s="170"/>
      <c r="E61" s="170"/>
      <c r="F61" s="170"/>
      <c r="G61" s="170"/>
      <c r="H61" s="170"/>
    </row>
    <row r="62" spans="1:12" ht="33" customHeight="1" x14ac:dyDescent="0.45">
      <c r="A62" s="99" t="str">
        <f>IF(OR(Ergebnisse!H30=Ergebnisse!H31-1,Ergebnisse!I30=Ergebnisse!I31-1),"bitte eingeben:","")</f>
        <v/>
      </c>
      <c r="B62" s="169"/>
      <c r="C62" s="169"/>
      <c r="D62" s="169"/>
      <c r="E62" s="169"/>
      <c r="F62" s="169"/>
      <c r="G62" s="169"/>
      <c r="H62" s="169"/>
    </row>
    <row r="63" spans="1:12" ht="19.95" customHeight="1" x14ac:dyDescent="0.45">
      <c r="A63" s="97" t="s">
        <v>282</v>
      </c>
      <c r="B63" s="171"/>
      <c r="C63" s="171"/>
      <c r="D63" s="171"/>
      <c r="E63" s="171"/>
      <c r="F63" s="171"/>
      <c r="G63" s="171"/>
      <c r="H63" s="171"/>
    </row>
    <row r="64" spans="1:12" ht="33" customHeight="1" x14ac:dyDescent="0.45">
      <c r="A64" s="99" t="str">
        <f>IF(Ergebnisse!J30=Ergebnisse!J31-1,"bitte eingeben:","")</f>
        <v/>
      </c>
      <c r="B64" s="169"/>
      <c r="C64" s="169"/>
      <c r="D64" s="169"/>
      <c r="E64" s="169"/>
      <c r="F64" s="169"/>
      <c r="G64" s="169"/>
      <c r="H64" s="169"/>
    </row>
    <row r="65" spans="1:8" ht="19.95" customHeight="1" x14ac:dyDescent="0.45">
      <c r="A65" s="97" t="s">
        <v>325</v>
      </c>
      <c r="B65" s="171"/>
      <c r="C65" s="171"/>
      <c r="D65" s="171"/>
      <c r="E65" s="171"/>
      <c r="F65" s="171"/>
      <c r="G65" s="171"/>
      <c r="H65" s="171"/>
    </row>
    <row r="66" spans="1:8" ht="33" customHeight="1" x14ac:dyDescent="0.45">
      <c r="A66" s="99" t="str">
        <f>IF(Ergebnisse!K30=Ergebnisse!K31-1,"bitte eingeben:","")</f>
        <v/>
      </c>
      <c r="B66" s="169"/>
      <c r="C66" s="169"/>
      <c r="D66" s="169"/>
      <c r="E66" s="169"/>
      <c r="F66" s="169"/>
      <c r="G66" s="169"/>
      <c r="H66" s="169"/>
    </row>
    <row r="67" spans="1:8" ht="19.95" customHeight="1" x14ac:dyDescent="0.45">
      <c r="A67" s="97" t="s">
        <v>329</v>
      </c>
      <c r="B67" s="170"/>
      <c r="C67" s="170"/>
      <c r="D67" s="170"/>
      <c r="E67" s="170"/>
      <c r="F67" s="170"/>
      <c r="G67" s="170"/>
      <c r="H67" s="170"/>
    </row>
    <row r="68" spans="1:8" ht="33" customHeight="1" x14ac:dyDescent="0.45">
      <c r="A68" s="99" t="str">
        <f>IF(Ergebnisse!F30=Ergebnisse!F31-1,"bitte eingeben:","")</f>
        <v/>
      </c>
      <c r="B68" s="169"/>
      <c r="C68" s="169"/>
      <c r="D68" s="169"/>
      <c r="E68" s="169"/>
      <c r="F68" s="169"/>
      <c r="G68" s="169"/>
      <c r="H68" s="169"/>
    </row>
  </sheetData>
  <sheetProtection algorithmName="SHA-512" hashValue="q3t0J94kUx2UuWWOSa1up1JaDEcqqpmtY8qxiuBTQ99NQ+P66YOwF3Vy/zbdBYaoGWGDkYB66/4qcD/JjSDfWA==" saltValue="wb28kvL3UjWd0Bs4Qpw75w==" spinCount="100000" sheet="1" objects="1" scenarios="1"/>
  <mergeCells count="51">
    <mergeCell ref="A21:B21"/>
    <mergeCell ref="B36:H36"/>
    <mergeCell ref="B37:H37"/>
    <mergeCell ref="B35:H35"/>
    <mergeCell ref="B4:C4"/>
    <mergeCell ref="A14:G14"/>
    <mergeCell ref="A13:G13"/>
    <mergeCell ref="B34:H34"/>
    <mergeCell ref="A23:B23"/>
    <mergeCell ref="A24:B24"/>
    <mergeCell ref="A27:B27"/>
    <mergeCell ref="A30:B30"/>
    <mergeCell ref="A15:F15"/>
    <mergeCell ref="A17:B17"/>
    <mergeCell ref="A22:B22"/>
    <mergeCell ref="E3:F3"/>
    <mergeCell ref="A7:G7"/>
    <mergeCell ref="A11:G11"/>
    <mergeCell ref="A12:G12"/>
    <mergeCell ref="A8:G8"/>
    <mergeCell ref="A9:G9"/>
    <mergeCell ref="A10:G10"/>
    <mergeCell ref="B68:H68"/>
    <mergeCell ref="B56:H56"/>
    <mergeCell ref="B57:H57"/>
    <mergeCell ref="B58:H58"/>
    <mergeCell ref="B60:H60"/>
    <mergeCell ref="B61:H61"/>
    <mergeCell ref="B62:H62"/>
    <mergeCell ref="B59:H59"/>
    <mergeCell ref="B63:H63"/>
    <mergeCell ref="B64:H64"/>
    <mergeCell ref="B65:H65"/>
    <mergeCell ref="B66:H66"/>
    <mergeCell ref="B67:H67"/>
    <mergeCell ref="B52:H52"/>
    <mergeCell ref="B53:H53"/>
    <mergeCell ref="B38:H38"/>
    <mergeCell ref="A19:B19"/>
    <mergeCell ref="A20:B20"/>
    <mergeCell ref="B39:H39"/>
    <mergeCell ref="B48:H48"/>
    <mergeCell ref="B50:H50"/>
    <mergeCell ref="B40:H40"/>
    <mergeCell ref="B47:H47"/>
    <mergeCell ref="B46:H46"/>
    <mergeCell ref="B45:H45"/>
    <mergeCell ref="B42:H42"/>
    <mergeCell ref="B44:H44"/>
    <mergeCell ref="B41:H41"/>
    <mergeCell ref="B43:H43"/>
  </mergeCells>
  <phoneticPr fontId="0" type="noConversion"/>
  <conditionalFormatting sqref="B59">
    <cfRule type="expression" dxfId="40" priority="15" stopIfTrue="1">
      <formula>$G$31-$G$30=1</formula>
    </cfRule>
  </conditionalFormatting>
  <conditionalFormatting sqref="B62">
    <cfRule type="expression" dxfId="39" priority="12" stopIfTrue="1">
      <formula>OR($I$30-$I$31=-1,$H$30-$I$31=-1)</formula>
    </cfRule>
  </conditionalFormatting>
  <conditionalFormatting sqref="B64">
    <cfRule type="expression" dxfId="38" priority="14" stopIfTrue="1">
      <formula>$J$31-$J$30=1</formula>
    </cfRule>
  </conditionalFormatting>
  <conditionalFormatting sqref="B66">
    <cfRule type="expression" dxfId="37" priority="13" stopIfTrue="1">
      <formula>$K$31-$K$30=1</formula>
    </cfRule>
  </conditionalFormatting>
  <conditionalFormatting sqref="B68">
    <cfRule type="expression" dxfId="36" priority="11" stopIfTrue="1">
      <formula>$F$31-$F$30=1</formula>
    </cfRule>
  </conditionalFormatting>
  <conditionalFormatting sqref="B35:H35">
    <cfRule type="expression" dxfId="35" priority="44" stopIfTrue="1">
      <formula>OR($F$19-$H$19=0,NOT(I34))</formula>
    </cfRule>
  </conditionalFormatting>
  <conditionalFormatting sqref="B37:H37">
    <cfRule type="expression" dxfId="34" priority="45" stopIfTrue="1">
      <formula>OR($F$20-$H$20=0,NOT(I36))</formula>
    </cfRule>
  </conditionalFormatting>
  <conditionalFormatting sqref="B39:H39">
    <cfRule type="expression" dxfId="33" priority="16" stopIfTrue="1">
      <formula>OR($F$22-$H$22=0,NOT(I38))</formula>
    </cfRule>
  </conditionalFormatting>
  <conditionalFormatting sqref="B40:H40">
    <cfRule type="expression" dxfId="32" priority="32" stopIfTrue="1">
      <formula>$H$19-5=0</formula>
    </cfRule>
  </conditionalFormatting>
  <conditionalFormatting sqref="B41:H41">
    <cfRule type="expression" dxfId="31" priority="46" stopIfTrue="1">
      <formula>OR($F$23-$H$23=0,NOT(I40))</formula>
    </cfRule>
  </conditionalFormatting>
  <conditionalFormatting sqref="B42:H42">
    <cfRule type="expression" dxfId="30" priority="33" stopIfTrue="1">
      <formula>$I$19-3=0</formula>
    </cfRule>
  </conditionalFormatting>
  <conditionalFormatting sqref="B43:H43">
    <cfRule type="expression" dxfId="29" priority="47" stopIfTrue="1">
      <formula>OR($F$24-$H$24=0,NOT(I42))</formula>
    </cfRule>
  </conditionalFormatting>
  <conditionalFormatting sqref="B44:H44">
    <cfRule type="expression" dxfId="28" priority="34" stopIfTrue="1">
      <formula>$I$19-10=0</formula>
    </cfRule>
  </conditionalFormatting>
  <conditionalFormatting sqref="B45:H45">
    <cfRule type="expression" dxfId="27" priority="48" stopIfTrue="1">
      <formula>OR($F$25-$H$25=0,NOT(I44))</formula>
    </cfRule>
  </conditionalFormatting>
  <conditionalFormatting sqref="B46:H46">
    <cfRule type="expression" dxfId="26" priority="35" stopIfTrue="1">
      <formula>$J$19-14=0</formula>
    </cfRule>
  </conditionalFormatting>
  <conditionalFormatting sqref="B47:H47">
    <cfRule type="expression" dxfId="25" priority="23" stopIfTrue="1">
      <formula>OR($F$26-$H$26=0,NOT(I46))</formula>
    </cfRule>
  </conditionalFormatting>
  <conditionalFormatting sqref="B48:H49">
    <cfRule type="expression" dxfId="24" priority="26" stopIfTrue="1">
      <formula>$J$19-14=0</formula>
    </cfRule>
  </conditionalFormatting>
  <conditionalFormatting sqref="B50:H50">
    <cfRule type="expression" dxfId="23" priority="5" stopIfTrue="1">
      <formula>OR($F$27-$H$27=0,NOT(I48))</formula>
    </cfRule>
  </conditionalFormatting>
  <conditionalFormatting sqref="B52:H52">
    <cfRule type="expression" dxfId="22" priority="2" stopIfTrue="1">
      <formula>$J$19-14=0</formula>
    </cfRule>
  </conditionalFormatting>
  <conditionalFormatting sqref="B53:H53">
    <cfRule type="expression" dxfId="21" priority="1" stopIfTrue="1">
      <formula>OR($F$28-$H$28=0,NOT(I52))</formula>
    </cfRule>
  </conditionalFormatting>
  <conditionalFormatting sqref="F19">
    <cfRule type="expression" dxfId="20" priority="37" stopIfTrue="1">
      <formula>$F$19-$H$19=1</formula>
    </cfRule>
  </conditionalFormatting>
  <conditionalFormatting sqref="F20">
    <cfRule type="expression" dxfId="19" priority="38" stopIfTrue="1">
      <formula>$F$20-$H$20=1</formula>
    </cfRule>
  </conditionalFormatting>
  <conditionalFormatting sqref="F21">
    <cfRule type="expression" dxfId="18" priority="18" stopIfTrue="1">
      <formula>$F$21-$H$21=1</formula>
    </cfRule>
  </conditionalFormatting>
  <conditionalFormatting sqref="F22">
    <cfRule type="expression" dxfId="17" priority="39" stopIfTrue="1">
      <formula>$F$22-$H$22=1</formula>
    </cfRule>
  </conditionalFormatting>
  <conditionalFormatting sqref="F23">
    <cfRule type="expression" dxfId="16" priority="52" stopIfTrue="1">
      <formula>$F$23-$H$23=1</formula>
    </cfRule>
  </conditionalFormatting>
  <conditionalFormatting sqref="F24">
    <cfRule type="expression" dxfId="15" priority="40" stopIfTrue="1">
      <formula>$F$24-$H$24=1</formula>
    </cfRule>
  </conditionalFormatting>
  <conditionalFormatting sqref="F25">
    <cfRule type="expression" dxfId="14" priority="41" stopIfTrue="1">
      <formula>$F$25-$H$25=1</formula>
    </cfRule>
  </conditionalFormatting>
  <conditionalFormatting sqref="F26">
    <cfRule type="expression" dxfId="13" priority="43" stopIfTrue="1">
      <formula>$F$26-$H$26=1</formula>
    </cfRule>
  </conditionalFormatting>
  <conditionalFormatting sqref="F27">
    <cfRule type="expression" dxfId="12" priority="3" stopIfTrue="1">
      <formula>$F$27-$H$27=1</formula>
    </cfRule>
  </conditionalFormatting>
  <conditionalFormatting sqref="F28">
    <cfRule type="expression" dxfId="11" priority="42" stopIfTrue="1">
      <formula>$F$28-$H$28=1</formula>
    </cfRule>
  </conditionalFormatting>
  <conditionalFormatting sqref="F30">
    <cfRule type="expression" dxfId="10" priority="51" stopIfTrue="1">
      <formula>$F$31-$F$30=0</formula>
    </cfRule>
  </conditionalFormatting>
  <conditionalFormatting sqref="G27:G29">
    <cfRule type="expression" dxfId="9" priority="20" stopIfTrue="1">
      <formula>$G$27-$I$27=1</formula>
    </cfRule>
  </conditionalFormatting>
  <conditionalFormatting sqref="H19:H21 H24:H25">
    <cfRule type="cellIs" dxfId="8" priority="29" stopIfTrue="1" operator="equal">
      <formula>6</formula>
    </cfRule>
  </conditionalFormatting>
  <conditionalFormatting sqref="H30">
    <cfRule type="cellIs" dxfId="7" priority="6" stopIfTrue="1" operator="equal">
      <formula>$H$25</formula>
    </cfRule>
  </conditionalFormatting>
  <conditionalFormatting sqref="I19:I25">
    <cfRule type="cellIs" dxfId="6" priority="31" stopIfTrue="1" operator="equal">
      <formula>11</formula>
    </cfRule>
  </conditionalFormatting>
  <conditionalFormatting sqref="I27:I29">
    <cfRule type="cellIs" dxfId="5" priority="21" stopIfTrue="1" operator="equal">
      <formula>11</formula>
    </cfRule>
  </conditionalFormatting>
  <conditionalFormatting sqref="I30">
    <cfRule type="cellIs" dxfId="4" priority="7" stopIfTrue="1" operator="equal">
      <formula>$I$25</formula>
    </cfRule>
  </conditionalFormatting>
  <conditionalFormatting sqref="J19:J23 J25">
    <cfRule type="cellIs" dxfId="3" priority="30" stopIfTrue="1" operator="equal">
      <formula>15</formula>
    </cfRule>
  </conditionalFormatting>
  <conditionalFormatting sqref="J30">
    <cfRule type="cellIs" dxfId="2" priority="8" stopIfTrue="1" operator="equal">
      <formula>$J$25</formula>
    </cfRule>
  </conditionalFormatting>
  <conditionalFormatting sqref="K30">
    <cfRule type="cellIs" dxfId="1" priority="9" stopIfTrue="1" operator="equal">
      <formula>$K$25</formula>
    </cfRule>
  </conditionalFormatting>
  <conditionalFormatting sqref="L30">
    <cfRule type="cellIs" dxfId="0" priority="10" stopIfTrue="1" operator="equal">
      <formula>L$25</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5" max="16383" man="1"/>
    <brk id="31" max="16383" man="1"/>
    <brk id="50" max="7"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8467</xdr:colOff>
                    <xdr:row>33</xdr:row>
                    <xdr:rowOff>0</xdr:rowOff>
                  </from>
                  <to>
                    <xdr:col>7</xdr:col>
                    <xdr:colOff>296333</xdr:colOff>
                    <xdr:row>33</xdr:row>
                    <xdr:rowOff>211667</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21167</xdr:colOff>
                    <xdr:row>35</xdr:row>
                    <xdr:rowOff>29633</xdr:rowOff>
                  </from>
                  <to>
                    <xdr:col>7</xdr:col>
                    <xdr:colOff>304800</xdr:colOff>
                    <xdr:row>35</xdr:row>
                    <xdr:rowOff>237067</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21167</xdr:colOff>
                    <xdr:row>39</xdr:row>
                    <xdr:rowOff>29633</xdr:rowOff>
                  </from>
                  <to>
                    <xdr:col>7</xdr:col>
                    <xdr:colOff>304800</xdr:colOff>
                    <xdr:row>39</xdr:row>
                    <xdr:rowOff>237067</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21167</xdr:colOff>
                    <xdr:row>47</xdr:row>
                    <xdr:rowOff>29633</xdr:rowOff>
                  </from>
                  <to>
                    <xdr:col>7</xdr:col>
                    <xdr:colOff>304800</xdr:colOff>
                    <xdr:row>47</xdr:row>
                    <xdr:rowOff>237067</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21167</xdr:colOff>
                    <xdr:row>43</xdr:row>
                    <xdr:rowOff>29633</xdr:rowOff>
                  </from>
                  <to>
                    <xdr:col>7</xdr:col>
                    <xdr:colOff>304800</xdr:colOff>
                    <xdr:row>43</xdr:row>
                    <xdr:rowOff>237067</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21167</xdr:colOff>
                    <xdr:row>45</xdr:row>
                    <xdr:rowOff>29633</xdr:rowOff>
                  </from>
                  <to>
                    <xdr:col>7</xdr:col>
                    <xdr:colOff>304800</xdr:colOff>
                    <xdr:row>45</xdr:row>
                    <xdr:rowOff>228600</xdr:rowOff>
                  </to>
                </anchor>
              </controlPr>
            </control>
          </mc:Choice>
        </mc:AlternateContent>
        <mc:AlternateContent xmlns:mc="http://schemas.openxmlformats.org/markup-compatibility/2006">
          <mc:Choice Requires="x14">
            <control shapeId="2119" r:id="rId11" name="Drop Down 71">
              <controlPr locked="0" defaultSize="0" autoLine="0" autoPict="0">
                <anchor moveWithCells="1">
                  <from>
                    <xdr:col>6</xdr:col>
                    <xdr:colOff>21167</xdr:colOff>
                    <xdr:row>14</xdr:row>
                    <xdr:rowOff>135467</xdr:rowOff>
                  </from>
                  <to>
                    <xdr:col>6</xdr:col>
                    <xdr:colOff>884767</xdr:colOff>
                    <xdr:row>14</xdr:row>
                    <xdr:rowOff>402167</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1</xdr:col>
                    <xdr:colOff>21167</xdr:colOff>
                    <xdr:row>48</xdr:row>
                    <xdr:rowOff>29633</xdr:rowOff>
                  </from>
                  <to>
                    <xdr:col>7</xdr:col>
                    <xdr:colOff>304800</xdr:colOff>
                    <xdr:row>48</xdr:row>
                    <xdr:rowOff>237067</xdr:rowOff>
                  </to>
                </anchor>
              </controlPr>
            </control>
          </mc:Choice>
        </mc:AlternateContent>
        <mc:AlternateContent xmlns:mc="http://schemas.openxmlformats.org/markup-compatibility/2006">
          <mc:Choice Requires="x14">
            <control shapeId="2124" r:id="rId13" name="Drop Down 76">
              <controlPr locked="0" defaultSize="0" autoLine="0" autoPict="0">
                <anchor moveWithCells="1">
                  <from>
                    <xdr:col>1</xdr:col>
                    <xdr:colOff>21167</xdr:colOff>
                    <xdr:row>41</xdr:row>
                    <xdr:rowOff>21167</xdr:rowOff>
                  </from>
                  <to>
                    <xdr:col>7</xdr:col>
                    <xdr:colOff>304800</xdr:colOff>
                    <xdr:row>41</xdr:row>
                    <xdr:rowOff>220133</xdr:rowOff>
                  </to>
                </anchor>
              </controlPr>
            </control>
          </mc:Choice>
        </mc:AlternateContent>
        <mc:AlternateContent xmlns:mc="http://schemas.openxmlformats.org/markup-compatibility/2006">
          <mc:Choice Requires="x14">
            <control shapeId="2126" r:id="rId14" name="Drop Down 78">
              <controlPr locked="0" defaultSize="0" autoLine="0" autoPict="0">
                <anchor moveWithCells="1">
                  <from>
                    <xdr:col>1</xdr:col>
                    <xdr:colOff>21167</xdr:colOff>
                    <xdr:row>37</xdr:row>
                    <xdr:rowOff>29633</xdr:rowOff>
                  </from>
                  <to>
                    <xdr:col>7</xdr:col>
                    <xdr:colOff>304800</xdr:colOff>
                    <xdr:row>37</xdr:row>
                    <xdr:rowOff>237067</xdr:rowOff>
                  </to>
                </anchor>
              </controlPr>
            </control>
          </mc:Choice>
        </mc:AlternateContent>
        <mc:AlternateContent xmlns:mc="http://schemas.openxmlformats.org/markup-compatibility/2006">
          <mc:Choice Requires="x14">
            <control shapeId="2134" r:id="rId15" name="Drop Down 86">
              <controlPr locked="0" defaultSize="0" autoLine="0" autoPict="0">
                <anchor moveWithCells="1">
                  <from>
                    <xdr:col>1</xdr:col>
                    <xdr:colOff>21167</xdr:colOff>
                    <xdr:row>55</xdr:row>
                    <xdr:rowOff>29633</xdr:rowOff>
                  </from>
                  <to>
                    <xdr:col>7</xdr:col>
                    <xdr:colOff>304800</xdr:colOff>
                    <xdr:row>55</xdr:row>
                    <xdr:rowOff>228600</xdr:rowOff>
                  </to>
                </anchor>
              </controlPr>
            </control>
          </mc:Choice>
        </mc:AlternateContent>
        <mc:AlternateContent xmlns:mc="http://schemas.openxmlformats.org/markup-compatibility/2006">
          <mc:Choice Requires="x14">
            <control shapeId="2135" r:id="rId16" name="Drop Down 87">
              <controlPr locked="0" defaultSize="0" autoLine="0" autoPict="0">
                <anchor moveWithCells="1">
                  <from>
                    <xdr:col>1</xdr:col>
                    <xdr:colOff>21167</xdr:colOff>
                    <xdr:row>57</xdr:row>
                    <xdr:rowOff>29633</xdr:rowOff>
                  </from>
                  <to>
                    <xdr:col>7</xdr:col>
                    <xdr:colOff>304800</xdr:colOff>
                    <xdr:row>57</xdr:row>
                    <xdr:rowOff>228600</xdr:rowOff>
                  </to>
                </anchor>
              </controlPr>
            </control>
          </mc:Choice>
        </mc:AlternateContent>
        <mc:AlternateContent xmlns:mc="http://schemas.openxmlformats.org/markup-compatibility/2006">
          <mc:Choice Requires="x14">
            <control shapeId="2136" r:id="rId17" name="Drop Down 88">
              <controlPr locked="0" defaultSize="0" autoLine="0" autoPict="0">
                <anchor moveWithCells="1">
                  <from>
                    <xdr:col>1</xdr:col>
                    <xdr:colOff>21167</xdr:colOff>
                    <xdr:row>59</xdr:row>
                    <xdr:rowOff>29633</xdr:rowOff>
                  </from>
                  <to>
                    <xdr:col>7</xdr:col>
                    <xdr:colOff>304800</xdr:colOff>
                    <xdr:row>59</xdr:row>
                    <xdr:rowOff>228600</xdr:rowOff>
                  </to>
                </anchor>
              </controlPr>
            </control>
          </mc:Choice>
        </mc:AlternateContent>
        <mc:AlternateContent xmlns:mc="http://schemas.openxmlformats.org/markup-compatibility/2006">
          <mc:Choice Requires="x14">
            <control shapeId="2137" r:id="rId18" name="Drop Down 89">
              <controlPr locked="0" defaultSize="0" autoLine="0" autoPict="0">
                <anchor moveWithCells="1">
                  <from>
                    <xdr:col>1</xdr:col>
                    <xdr:colOff>21167</xdr:colOff>
                    <xdr:row>60</xdr:row>
                    <xdr:rowOff>29633</xdr:rowOff>
                  </from>
                  <to>
                    <xdr:col>7</xdr:col>
                    <xdr:colOff>304800</xdr:colOff>
                    <xdr:row>61</xdr:row>
                    <xdr:rowOff>29633</xdr:rowOff>
                  </to>
                </anchor>
              </controlPr>
            </control>
          </mc:Choice>
        </mc:AlternateContent>
        <mc:AlternateContent xmlns:mc="http://schemas.openxmlformats.org/markup-compatibility/2006">
          <mc:Choice Requires="x14">
            <control shapeId="2138" r:id="rId19" name="Drop Down 90">
              <controlPr locked="0" defaultSize="0" autoLine="0" autoPict="0">
                <anchor moveWithCells="1">
                  <from>
                    <xdr:col>1</xdr:col>
                    <xdr:colOff>21167</xdr:colOff>
                    <xdr:row>62</xdr:row>
                    <xdr:rowOff>29633</xdr:rowOff>
                  </from>
                  <to>
                    <xdr:col>7</xdr:col>
                    <xdr:colOff>304800</xdr:colOff>
                    <xdr:row>62</xdr:row>
                    <xdr:rowOff>228600</xdr:rowOff>
                  </to>
                </anchor>
              </controlPr>
            </control>
          </mc:Choice>
        </mc:AlternateContent>
        <mc:AlternateContent xmlns:mc="http://schemas.openxmlformats.org/markup-compatibility/2006">
          <mc:Choice Requires="x14">
            <control shapeId="2139" r:id="rId20" name="Drop Down 91">
              <controlPr locked="0" defaultSize="0" autoLine="0" autoPict="0">
                <anchor moveWithCells="1">
                  <from>
                    <xdr:col>1</xdr:col>
                    <xdr:colOff>21167</xdr:colOff>
                    <xdr:row>64</xdr:row>
                    <xdr:rowOff>29633</xdr:rowOff>
                  </from>
                  <to>
                    <xdr:col>7</xdr:col>
                    <xdr:colOff>304800</xdr:colOff>
                    <xdr:row>64</xdr:row>
                    <xdr:rowOff>228600</xdr:rowOff>
                  </to>
                </anchor>
              </controlPr>
            </control>
          </mc:Choice>
        </mc:AlternateContent>
        <mc:AlternateContent xmlns:mc="http://schemas.openxmlformats.org/markup-compatibility/2006">
          <mc:Choice Requires="x14">
            <control shapeId="2140" r:id="rId21" name="Drop Down 92">
              <controlPr locked="0" defaultSize="0" autoLine="0" autoPict="0">
                <anchor moveWithCells="1">
                  <from>
                    <xdr:col>1</xdr:col>
                    <xdr:colOff>21167</xdr:colOff>
                    <xdr:row>66</xdr:row>
                    <xdr:rowOff>29633</xdr:rowOff>
                  </from>
                  <to>
                    <xdr:col>7</xdr:col>
                    <xdr:colOff>304800</xdr:colOff>
                    <xdr:row>66</xdr:row>
                    <xdr:rowOff>228600</xdr:rowOff>
                  </to>
                </anchor>
              </controlPr>
            </control>
          </mc:Choice>
        </mc:AlternateContent>
        <mc:AlternateContent xmlns:mc="http://schemas.openxmlformats.org/markup-compatibility/2006">
          <mc:Choice Requires="x14">
            <control shapeId="2141" r:id="rId22" name="Drop Down 93">
              <controlPr locked="0" defaultSize="0" autoLine="0" autoPict="0">
                <anchor moveWithCells="1">
                  <from>
                    <xdr:col>1</xdr:col>
                    <xdr:colOff>21167</xdr:colOff>
                    <xdr:row>51</xdr:row>
                    <xdr:rowOff>29633</xdr:rowOff>
                  </from>
                  <to>
                    <xdr:col>7</xdr:col>
                    <xdr:colOff>304800</xdr:colOff>
                    <xdr:row>51</xdr:row>
                    <xdr:rowOff>237067</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47"/>
  <sheetViews>
    <sheetView workbookViewId="0">
      <selection activeCell="H1" sqref="H1"/>
    </sheetView>
  </sheetViews>
  <sheetFormatPr baseColWidth="10" defaultColWidth="11.41015625" defaultRowHeight="15.35" x14ac:dyDescent="0.5"/>
  <cols>
    <col min="1" max="7" width="12.703125" style="1" customWidth="1"/>
    <col min="8" max="16384" width="11.41015625" style="1"/>
  </cols>
  <sheetData>
    <row r="1" spans="1:8" x14ac:dyDescent="0.5">
      <c r="A1" s="1" t="s">
        <v>20</v>
      </c>
      <c r="H1" s="77">
        <f>COUNTA(A2:G38)</f>
        <v>0</v>
      </c>
    </row>
    <row r="2" spans="1:8" x14ac:dyDescent="0.5">
      <c r="A2" s="181"/>
      <c r="B2" s="181"/>
      <c r="C2" s="181"/>
      <c r="D2" s="181"/>
      <c r="E2" s="181"/>
      <c r="F2" s="181"/>
      <c r="G2" s="181"/>
    </row>
    <row r="3" spans="1:8" x14ac:dyDescent="0.5">
      <c r="A3" s="181"/>
      <c r="B3" s="181"/>
      <c r="C3" s="181"/>
      <c r="D3" s="181"/>
      <c r="E3" s="181"/>
      <c r="F3" s="181"/>
      <c r="G3" s="181"/>
    </row>
    <row r="4" spans="1:8" x14ac:dyDescent="0.5">
      <c r="A4" s="181"/>
      <c r="B4" s="181"/>
      <c r="C4" s="181"/>
      <c r="D4" s="181"/>
      <c r="E4" s="181"/>
      <c r="F4" s="181"/>
      <c r="G4" s="181"/>
    </row>
    <row r="5" spans="1:8" x14ac:dyDescent="0.5">
      <c r="A5" s="181"/>
      <c r="B5" s="181"/>
      <c r="C5" s="181"/>
      <c r="D5" s="181"/>
      <c r="E5" s="181"/>
      <c r="F5" s="181"/>
      <c r="G5" s="181"/>
    </row>
    <row r="6" spans="1:8" x14ac:dyDescent="0.5">
      <c r="A6" s="181"/>
      <c r="B6" s="181"/>
      <c r="C6" s="181"/>
      <c r="D6" s="181"/>
      <c r="E6" s="181"/>
      <c r="F6" s="181"/>
      <c r="G6" s="181"/>
    </row>
    <row r="7" spans="1:8" x14ac:dyDescent="0.5">
      <c r="A7" s="181"/>
      <c r="B7" s="181"/>
      <c r="C7" s="181"/>
      <c r="D7" s="181"/>
      <c r="E7" s="181"/>
      <c r="F7" s="181"/>
      <c r="G7" s="181"/>
    </row>
    <row r="8" spans="1:8" x14ac:dyDescent="0.5">
      <c r="A8" s="181"/>
      <c r="B8" s="181"/>
      <c r="C8" s="181"/>
      <c r="D8" s="181"/>
      <c r="E8" s="181"/>
      <c r="F8" s="181"/>
      <c r="G8" s="181"/>
    </row>
    <row r="9" spans="1:8" x14ac:dyDescent="0.5">
      <c r="A9" s="181"/>
      <c r="B9" s="181"/>
      <c r="C9" s="181"/>
      <c r="D9" s="181"/>
      <c r="E9" s="181"/>
      <c r="F9" s="181"/>
      <c r="G9" s="181"/>
    </row>
    <row r="10" spans="1:8" x14ac:dyDescent="0.5">
      <c r="A10" s="181"/>
      <c r="B10" s="181"/>
      <c r="C10" s="181"/>
      <c r="D10" s="181"/>
      <c r="E10" s="181"/>
      <c r="F10" s="181"/>
      <c r="G10" s="181"/>
    </row>
    <row r="11" spans="1:8" x14ac:dyDescent="0.5">
      <c r="A11" s="181"/>
      <c r="B11" s="181"/>
      <c r="C11" s="181"/>
      <c r="D11" s="181"/>
      <c r="E11" s="181"/>
      <c r="F11" s="181"/>
      <c r="G11" s="181"/>
    </row>
    <row r="12" spans="1:8" x14ac:dyDescent="0.5">
      <c r="A12" s="181"/>
      <c r="B12" s="181"/>
      <c r="C12" s="181"/>
      <c r="D12" s="181"/>
      <c r="E12" s="181"/>
      <c r="F12" s="181"/>
      <c r="G12" s="181"/>
    </row>
    <row r="13" spans="1:8" x14ac:dyDescent="0.5">
      <c r="A13" s="181"/>
      <c r="B13" s="181"/>
      <c r="C13" s="181"/>
      <c r="D13" s="181"/>
      <c r="E13" s="181"/>
      <c r="F13" s="181"/>
      <c r="G13" s="181"/>
    </row>
    <row r="14" spans="1:8" x14ac:dyDescent="0.5">
      <c r="A14" s="181"/>
      <c r="B14" s="181"/>
      <c r="C14" s="181"/>
      <c r="D14" s="181"/>
      <c r="E14" s="181"/>
      <c r="F14" s="181"/>
      <c r="G14" s="181"/>
    </row>
    <row r="15" spans="1:8" x14ac:dyDescent="0.5">
      <c r="A15" s="181"/>
      <c r="B15" s="181"/>
      <c r="C15" s="181"/>
      <c r="D15" s="181"/>
      <c r="E15" s="181"/>
      <c r="F15" s="181"/>
      <c r="G15" s="181"/>
    </row>
    <row r="16" spans="1:8" x14ac:dyDescent="0.5">
      <c r="A16" s="181"/>
      <c r="B16" s="181"/>
      <c r="C16" s="181"/>
      <c r="D16" s="181"/>
      <c r="E16" s="181"/>
      <c r="F16" s="181"/>
      <c r="G16" s="181"/>
    </row>
    <row r="17" spans="1:7" x14ac:dyDescent="0.5">
      <c r="A17" s="181"/>
      <c r="B17" s="181"/>
      <c r="C17" s="181"/>
      <c r="D17" s="181"/>
      <c r="E17" s="181"/>
      <c r="F17" s="181"/>
      <c r="G17" s="181"/>
    </row>
    <row r="18" spans="1:7" x14ac:dyDescent="0.5">
      <c r="A18" s="181"/>
      <c r="B18" s="181"/>
      <c r="C18" s="181"/>
      <c r="D18" s="181"/>
      <c r="E18" s="181"/>
      <c r="F18" s="181"/>
      <c r="G18" s="181"/>
    </row>
    <row r="19" spans="1:7" x14ac:dyDescent="0.5">
      <c r="A19" s="181"/>
      <c r="B19" s="181"/>
      <c r="C19" s="181"/>
      <c r="D19" s="181"/>
      <c r="E19" s="181"/>
      <c r="F19" s="181"/>
      <c r="G19" s="181"/>
    </row>
    <row r="20" spans="1:7" x14ac:dyDescent="0.5">
      <c r="A20" s="181"/>
      <c r="B20" s="181"/>
      <c r="C20" s="181"/>
      <c r="D20" s="181"/>
      <c r="E20" s="181"/>
      <c r="F20" s="181"/>
      <c r="G20" s="181"/>
    </row>
    <row r="21" spans="1:7" x14ac:dyDescent="0.5">
      <c r="A21" s="181"/>
      <c r="B21" s="181"/>
      <c r="C21" s="181"/>
      <c r="D21" s="181"/>
      <c r="E21" s="181"/>
      <c r="F21" s="181"/>
      <c r="G21" s="181"/>
    </row>
    <row r="22" spans="1:7" x14ac:dyDescent="0.5">
      <c r="A22" s="181"/>
      <c r="B22" s="181"/>
      <c r="C22" s="181"/>
      <c r="D22" s="181"/>
      <c r="E22" s="181"/>
      <c r="F22" s="181"/>
      <c r="G22" s="181"/>
    </row>
    <row r="23" spans="1:7" x14ac:dyDescent="0.5">
      <c r="A23" s="181"/>
      <c r="B23" s="181"/>
      <c r="C23" s="181"/>
      <c r="D23" s="181"/>
      <c r="E23" s="181"/>
      <c r="F23" s="181"/>
      <c r="G23" s="181"/>
    </row>
    <row r="24" spans="1:7" x14ac:dyDescent="0.5">
      <c r="A24" s="181"/>
      <c r="B24" s="181"/>
      <c r="C24" s="181"/>
      <c r="D24" s="181"/>
      <c r="E24" s="181"/>
      <c r="F24" s="181"/>
      <c r="G24" s="181"/>
    </row>
    <row r="25" spans="1:7" x14ac:dyDescent="0.5">
      <c r="A25" s="181"/>
      <c r="B25" s="181"/>
      <c r="C25" s="181"/>
      <c r="D25" s="181"/>
      <c r="E25" s="181"/>
      <c r="F25" s="181"/>
      <c r="G25" s="181"/>
    </row>
    <row r="26" spans="1:7" x14ac:dyDescent="0.5">
      <c r="A26" s="181"/>
      <c r="B26" s="181"/>
      <c r="C26" s="181"/>
      <c r="D26" s="181"/>
      <c r="E26" s="181"/>
      <c r="F26" s="181"/>
      <c r="G26" s="181"/>
    </row>
    <row r="27" spans="1:7" x14ac:dyDescent="0.5">
      <c r="A27" s="181"/>
      <c r="B27" s="181"/>
      <c r="C27" s="181"/>
      <c r="D27" s="181"/>
      <c r="E27" s="181"/>
      <c r="F27" s="181"/>
      <c r="G27" s="181"/>
    </row>
    <row r="28" spans="1:7" x14ac:dyDescent="0.5">
      <c r="A28" s="181"/>
      <c r="B28" s="181"/>
      <c r="C28" s="181"/>
      <c r="D28" s="181"/>
      <c r="E28" s="181"/>
      <c r="F28" s="181"/>
      <c r="G28" s="181"/>
    </row>
    <row r="29" spans="1:7" x14ac:dyDescent="0.5">
      <c r="A29" s="181"/>
      <c r="B29" s="181"/>
      <c r="C29" s="181"/>
      <c r="D29" s="181"/>
      <c r="E29" s="181"/>
      <c r="F29" s="181"/>
      <c r="G29" s="181"/>
    </row>
    <row r="30" spans="1:7" x14ac:dyDescent="0.5">
      <c r="A30" s="181"/>
      <c r="B30" s="181"/>
      <c r="C30" s="181"/>
      <c r="D30" s="181"/>
      <c r="E30" s="181"/>
      <c r="F30" s="181"/>
      <c r="G30" s="181"/>
    </row>
    <row r="31" spans="1:7" x14ac:dyDescent="0.5">
      <c r="A31" s="181"/>
      <c r="B31" s="181"/>
      <c r="C31" s="181"/>
      <c r="D31" s="181"/>
      <c r="E31" s="181"/>
      <c r="F31" s="181"/>
      <c r="G31" s="181"/>
    </row>
    <row r="32" spans="1:7" x14ac:dyDescent="0.5">
      <c r="A32" s="181"/>
      <c r="B32" s="181"/>
      <c r="C32" s="181"/>
      <c r="D32" s="181"/>
      <c r="E32" s="181"/>
      <c r="F32" s="181"/>
      <c r="G32" s="181"/>
    </row>
    <row r="33" spans="1:7" x14ac:dyDescent="0.5">
      <c r="A33" s="181"/>
      <c r="B33" s="181"/>
      <c r="C33" s="181"/>
      <c r="D33" s="181"/>
      <c r="E33" s="181"/>
      <c r="F33" s="181"/>
      <c r="G33" s="181"/>
    </row>
    <row r="34" spans="1:7" x14ac:dyDescent="0.5">
      <c r="A34" s="181"/>
      <c r="B34" s="181"/>
      <c r="C34" s="181"/>
      <c r="D34" s="181"/>
      <c r="E34" s="181"/>
      <c r="F34" s="181"/>
      <c r="G34" s="181"/>
    </row>
    <row r="35" spans="1:7" x14ac:dyDescent="0.5">
      <c r="A35" s="181"/>
      <c r="B35" s="181"/>
      <c r="C35" s="181"/>
      <c r="D35" s="181"/>
      <c r="E35" s="181"/>
      <c r="F35" s="181"/>
      <c r="G35" s="181"/>
    </row>
    <row r="36" spans="1:7" x14ac:dyDescent="0.5">
      <c r="A36" s="181"/>
      <c r="B36" s="181"/>
      <c r="C36" s="181"/>
      <c r="D36" s="181"/>
      <c r="E36" s="181"/>
      <c r="F36" s="181"/>
      <c r="G36" s="181"/>
    </row>
    <row r="37" spans="1:7" x14ac:dyDescent="0.5">
      <c r="A37" s="181"/>
      <c r="B37" s="181"/>
      <c r="C37" s="181"/>
      <c r="D37" s="181"/>
      <c r="E37" s="181"/>
      <c r="F37" s="181"/>
      <c r="G37" s="181"/>
    </row>
    <row r="38" spans="1:7" x14ac:dyDescent="0.5">
      <c r="A38" s="181"/>
      <c r="B38" s="181"/>
      <c r="C38" s="181"/>
      <c r="D38" s="181"/>
      <c r="E38" s="181"/>
      <c r="F38" s="181"/>
      <c r="G38" s="181"/>
    </row>
    <row r="42" spans="1:7" ht="20.100000000000001" customHeight="1" x14ac:dyDescent="0.5"/>
    <row r="43" spans="1:7" ht="33" customHeight="1" x14ac:dyDescent="0.5"/>
    <row r="44" spans="1:7" ht="20.100000000000001" customHeight="1" x14ac:dyDescent="0.5"/>
    <row r="45" spans="1:7" ht="33" customHeight="1" x14ac:dyDescent="0.5"/>
    <row r="46" spans="1:7" ht="20.100000000000001" customHeight="1" x14ac:dyDescent="0.5"/>
    <row r="47" spans="1:7" ht="33" customHeight="1" x14ac:dyDescent="0.5"/>
  </sheetData>
  <sheetProtection algorithmName="SHA-512" hashValue="oHZV+/+66ZvA5eYLjPBfaqdbhjxdbSI4+XHFFeywSIN+q5FS2Jy+eSRtiTwkybXDCRVpcHPgKI0WPI5w7r5AZw==" saltValue="POhv7zHErUIa9PIKpa8Aig==" spinCount="100000" sheet="1" objects="1" scenarios="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1F735-7020-4615-9E42-C1112116A289}">
  <dimension ref="A1:C23"/>
  <sheetViews>
    <sheetView workbookViewId="0">
      <selection activeCell="B1" sqref="B1"/>
    </sheetView>
  </sheetViews>
  <sheetFormatPr baseColWidth="10" defaultColWidth="11.41015625" defaultRowHeight="12.7" x14ac:dyDescent="0.4"/>
  <cols>
    <col min="1" max="1" width="13.1171875" style="81" customWidth="1"/>
    <col min="2" max="2" width="54.41015625" style="81" bestFit="1" customWidth="1"/>
    <col min="3" max="16384" width="11.41015625" style="81"/>
  </cols>
  <sheetData>
    <row r="1" spans="1:3" ht="13" thickBot="1" x14ac:dyDescent="0.45">
      <c r="A1" s="79" t="s">
        <v>408</v>
      </c>
      <c r="B1" s="133">
        <v>21</v>
      </c>
      <c r="C1" s="79">
        <f>MAX($A$3:$A$23)-1</f>
        <v>20</v>
      </c>
    </row>
    <row r="2" spans="1:3" ht="13" thickTop="1" x14ac:dyDescent="0.4">
      <c r="A2" s="82" t="s">
        <v>32</v>
      </c>
      <c r="B2" s="134" t="s">
        <v>33</v>
      </c>
      <c r="C2" s="134" t="s">
        <v>34</v>
      </c>
    </row>
    <row r="3" spans="1:3" x14ac:dyDescent="0.4">
      <c r="A3" s="83">
        <v>1</v>
      </c>
      <c r="B3" s="135" t="s">
        <v>409</v>
      </c>
      <c r="C3" s="136" t="s">
        <v>36</v>
      </c>
    </row>
    <row r="4" spans="1:3" x14ac:dyDescent="0.4">
      <c r="A4" s="83">
        <v>2</v>
      </c>
      <c r="B4" s="135" t="s">
        <v>410</v>
      </c>
      <c r="C4" s="136" t="s">
        <v>36</v>
      </c>
    </row>
    <row r="5" spans="1:3" x14ac:dyDescent="0.4">
      <c r="A5" s="83">
        <v>3</v>
      </c>
      <c r="B5" s="135" t="s">
        <v>411</v>
      </c>
      <c r="C5" s="136" t="s">
        <v>36</v>
      </c>
    </row>
    <row r="6" spans="1:3" x14ac:dyDescent="0.4">
      <c r="A6" s="83">
        <v>4</v>
      </c>
      <c r="B6" s="135" t="s">
        <v>412</v>
      </c>
      <c r="C6" s="136" t="s">
        <v>36</v>
      </c>
    </row>
    <row r="7" spans="1:3" x14ac:dyDescent="0.4">
      <c r="A7" s="83">
        <v>5</v>
      </c>
      <c r="B7" s="135" t="s">
        <v>413</v>
      </c>
      <c r="C7" s="136" t="s">
        <v>36</v>
      </c>
    </row>
    <row r="8" spans="1:3" x14ac:dyDescent="0.4">
      <c r="A8" s="83">
        <v>6</v>
      </c>
      <c r="B8" s="135" t="s">
        <v>414</v>
      </c>
      <c r="C8" s="136" t="s">
        <v>36</v>
      </c>
    </row>
    <row r="9" spans="1:3" x14ac:dyDescent="0.4">
      <c r="A9" s="83">
        <v>7</v>
      </c>
      <c r="B9" s="135" t="s">
        <v>415</v>
      </c>
      <c r="C9" s="135" t="s">
        <v>36</v>
      </c>
    </row>
    <row r="10" spans="1:3" x14ac:dyDescent="0.4">
      <c r="A10" s="83">
        <v>8</v>
      </c>
      <c r="B10" s="135" t="s">
        <v>416</v>
      </c>
      <c r="C10" s="135" t="s">
        <v>36</v>
      </c>
    </row>
    <row r="11" spans="1:3" x14ac:dyDescent="0.4">
      <c r="A11" s="83">
        <v>9</v>
      </c>
      <c r="B11" s="135" t="s">
        <v>417</v>
      </c>
      <c r="C11" s="136"/>
    </row>
    <row r="12" spans="1:3" x14ac:dyDescent="0.4">
      <c r="A12" s="83">
        <v>10</v>
      </c>
      <c r="B12" s="135" t="s">
        <v>418</v>
      </c>
      <c r="C12" s="136"/>
    </row>
    <row r="13" spans="1:3" x14ac:dyDescent="0.4">
      <c r="A13" s="83">
        <v>11</v>
      </c>
      <c r="B13" s="135" t="s">
        <v>419</v>
      </c>
      <c r="C13" s="136"/>
    </row>
    <row r="14" spans="1:3" x14ac:dyDescent="0.4">
      <c r="A14" s="83">
        <v>12</v>
      </c>
      <c r="B14" s="135" t="s">
        <v>420</v>
      </c>
      <c r="C14" s="136"/>
    </row>
    <row r="15" spans="1:3" x14ac:dyDescent="0.4">
      <c r="A15" s="83">
        <v>13</v>
      </c>
      <c r="B15" s="135" t="s">
        <v>421</v>
      </c>
      <c r="C15" s="136"/>
    </row>
    <row r="16" spans="1:3" x14ac:dyDescent="0.4">
      <c r="A16" s="83">
        <v>14</v>
      </c>
      <c r="B16" s="135" t="s">
        <v>422</v>
      </c>
      <c r="C16" s="136"/>
    </row>
    <row r="17" spans="1:3" ht="28" x14ac:dyDescent="0.4">
      <c r="A17" s="83">
        <v>15</v>
      </c>
      <c r="B17" s="135" t="s">
        <v>423</v>
      </c>
      <c r="C17" s="135"/>
    </row>
    <row r="18" spans="1:3" x14ac:dyDescent="0.4">
      <c r="A18" s="83">
        <v>16</v>
      </c>
      <c r="B18" s="135" t="s">
        <v>424</v>
      </c>
      <c r="C18" s="135"/>
    </row>
    <row r="19" spans="1:3" x14ac:dyDescent="0.4">
      <c r="A19" s="83">
        <v>17</v>
      </c>
      <c r="B19" s="135" t="s">
        <v>425</v>
      </c>
      <c r="C19" s="135"/>
    </row>
    <row r="20" spans="1:3" ht="25.35" x14ac:dyDescent="0.4">
      <c r="A20" s="83">
        <v>18</v>
      </c>
      <c r="B20" s="135" t="s">
        <v>426</v>
      </c>
      <c r="C20" s="136"/>
    </row>
    <row r="21" spans="1:3" x14ac:dyDescent="0.4">
      <c r="A21" s="83">
        <v>19</v>
      </c>
      <c r="B21" s="135" t="s">
        <v>427</v>
      </c>
      <c r="C21" s="136"/>
    </row>
    <row r="22" spans="1:3" x14ac:dyDescent="0.4">
      <c r="A22" s="83">
        <v>20</v>
      </c>
      <c r="B22" s="135" t="s">
        <v>6</v>
      </c>
      <c r="C22" s="85"/>
    </row>
    <row r="23" spans="1:3" x14ac:dyDescent="0.4">
      <c r="A23" s="83">
        <v>21</v>
      </c>
      <c r="B23" s="137"/>
      <c r="C23" s="79"/>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4"/>
  <sheetViews>
    <sheetView workbookViewId="0">
      <selection activeCell="B1" sqref="B1"/>
    </sheetView>
  </sheetViews>
  <sheetFormatPr baseColWidth="10" defaultColWidth="11.41015625" defaultRowHeight="12.7" x14ac:dyDescent="0.4"/>
  <cols>
    <col min="1" max="1" width="13.1171875" style="37" customWidth="1"/>
    <col min="2" max="2" width="55.1171875" style="37" customWidth="1"/>
    <col min="3" max="16384" width="11.41015625" style="37"/>
  </cols>
  <sheetData>
    <row r="1" spans="1:3" ht="13" thickBot="1" x14ac:dyDescent="0.45">
      <c r="A1" s="44" t="s">
        <v>78</v>
      </c>
      <c r="B1" s="45">
        <v>22</v>
      </c>
      <c r="C1" s="44">
        <f>MAX($A$3:$A$24)-1</f>
        <v>21</v>
      </c>
    </row>
    <row r="2" spans="1:3" ht="13" thickTop="1" x14ac:dyDescent="0.4">
      <c r="A2" s="46" t="s">
        <v>32</v>
      </c>
      <c r="B2" s="46" t="s">
        <v>33</v>
      </c>
      <c r="C2" s="44" t="s">
        <v>35</v>
      </c>
    </row>
    <row r="3" spans="1:3" ht="14" x14ac:dyDescent="0.45">
      <c r="A3" s="48">
        <v>1</v>
      </c>
      <c r="B3" s="42" t="s">
        <v>231</v>
      </c>
      <c r="C3" s="51" t="s">
        <v>36</v>
      </c>
    </row>
    <row r="4" spans="1:3" ht="15.35" x14ac:dyDescent="0.5">
      <c r="A4" s="48">
        <v>2</v>
      </c>
      <c r="B4" s="42" t="s">
        <v>228</v>
      </c>
      <c r="C4" s="50" t="s">
        <v>36</v>
      </c>
    </row>
    <row r="5" spans="1:3" ht="14" x14ac:dyDescent="0.45">
      <c r="A5" s="48">
        <v>3</v>
      </c>
      <c r="B5" s="42" t="s">
        <v>226</v>
      </c>
      <c r="C5" s="51" t="s">
        <v>36</v>
      </c>
    </row>
    <row r="6" spans="1:3" ht="25.35" x14ac:dyDescent="0.45">
      <c r="A6" s="48">
        <v>4</v>
      </c>
      <c r="B6" s="42" t="s">
        <v>330</v>
      </c>
      <c r="C6" s="51"/>
    </row>
    <row r="7" spans="1:3" ht="15.35" x14ac:dyDescent="0.5">
      <c r="A7" s="48">
        <v>5</v>
      </c>
      <c r="B7" s="42" t="s">
        <v>331</v>
      </c>
      <c r="C7" s="50" t="s">
        <v>36</v>
      </c>
    </row>
    <row r="8" spans="1:3" ht="14" x14ac:dyDescent="0.45">
      <c r="A8" s="48">
        <v>6</v>
      </c>
      <c r="B8" s="42" t="s">
        <v>230</v>
      </c>
      <c r="C8" s="51" t="s">
        <v>36</v>
      </c>
    </row>
    <row r="9" spans="1:3" ht="15.35" x14ac:dyDescent="0.5">
      <c r="A9" s="48">
        <v>7</v>
      </c>
      <c r="B9" s="42" t="s">
        <v>107</v>
      </c>
      <c r="C9" s="50"/>
    </row>
    <row r="10" spans="1:3" ht="15.35" x14ac:dyDescent="0.5">
      <c r="A10" s="48">
        <v>8</v>
      </c>
      <c r="B10" s="42" t="s">
        <v>108</v>
      </c>
      <c r="C10" s="50" t="s">
        <v>36</v>
      </c>
    </row>
    <row r="11" spans="1:3" ht="14" x14ac:dyDescent="0.45">
      <c r="A11" s="48">
        <v>9</v>
      </c>
      <c r="B11" s="42" t="s">
        <v>233</v>
      </c>
      <c r="C11" s="51" t="s">
        <v>36</v>
      </c>
    </row>
    <row r="12" spans="1:3" ht="15.35" x14ac:dyDescent="0.5">
      <c r="A12" s="48">
        <v>10</v>
      </c>
      <c r="B12" s="42" t="s">
        <v>103</v>
      </c>
      <c r="C12" s="49"/>
    </row>
    <row r="13" spans="1:3" ht="15.35" x14ac:dyDescent="0.5">
      <c r="A13" s="48">
        <v>11</v>
      </c>
      <c r="B13" s="42" t="s">
        <v>104</v>
      </c>
      <c r="C13" s="49" t="s">
        <v>36</v>
      </c>
    </row>
    <row r="14" spans="1:3" ht="15.35" x14ac:dyDescent="0.5">
      <c r="A14" s="48">
        <v>12</v>
      </c>
      <c r="B14" s="42" t="s">
        <v>371</v>
      </c>
      <c r="C14" s="50" t="s">
        <v>36</v>
      </c>
    </row>
    <row r="15" spans="1:3" ht="14" x14ac:dyDescent="0.45">
      <c r="A15" s="48">
        <v>13</v>
      </c>
      <c r="B15" s="42" t="s">
        <v>229</v>
      </c>
      <c r="C15" s="51" t="s">
        <v>36</v>
      </c>
    </row>
    <row r="16" spans="1:3" ht="15.35" x14ac:dyDescent="0.5">
      <c r="A16" s="48">
        <v>14</v>
      </c>
      <c r="B16" s="42" t="s">
        <v>227</v>
      </c>
      <c r="C16" s="50" t="s">
        <v>36</v>
      </c>
    </row>
    <row r="17" spans="1:3" ht="14" x14ac:dyDescent="0.45">
      <c r="A17" s="48">
        <v>15</v>
      </c>
      <c r="B17" s="42" t="s">
        <v>232</v>
      </c>
      <c r="C17" s="51" t="s">
        <v>36</v>
      </c>
    </row>
    <row r="18" spans="1:3" ht="14" x14ac:dyDescent="0.4">
      <c r="A18" s="48">
        <v>16</v>
      </c>
      <c r="B18" s="42" t="s">
        <v>105</v>
      </c>
    </row>
    <row r="19" spans="1:3" ht="15.35" x14ac:dyDescent="0.5">
      <c r="A19" s="48">
        <v>17</v>
      </c>
      <c r="B19" s="42" t="s">
        <v>106</v>
      </c>
      <c r="C19" s="50"/>
    </row>
    <row r="20" spans="1:3" ht="14" x14ac:dyDescent="0.4">
      <c r="A20" s="48">
        <v>18</v>
      </c>
      <c r="B20" s="42" t="s">
        <v>243</v>
      </c>
    </row>
    <row r="21" spans="1:3" ht="14" x14ac:dyDescent="0.4">
      <c r="A21" s="48">
        <v>19</v>
      </c>
      <c r="B21" s="42" t="s">
        <v>225</v>
      </c>
    </row>
    <row r="22" spans="1:3" ht="14" x14ac:dyDescent="0.4">
      <c r="A22" s="48">
        <v>20</v>
      </c>
      <c r="B22" s="42" t="s">
        <v>390</v>
      </c>
    </row>
    <row r="23" spans="1:3" ht="14" x14ac:dyDescent="0.45">
      <c r="A23" s="48">
        <v>21</v>
      </c>
      <c r="B23" s="42" t="s">
        <v>6</v>
      </c>
      <c r="C23" s="52"/>
    </row>
    <row r="24" spans="1:3" ht="14" x14ac:dyDescent="0.4">
      <c r="A24" s="48">
        <v>22</v>
      </c>
      <c r="B24" s="42"/>
      <c r="C24"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9"/>
  <sheetViews>
    <sheetView workbookViewId="0">
      <selection activeCell="B1" sqref="B1"/>
    </sheetView>
  </sheetViews>
  <sheetFormatPr baseColWidth="10" defaultColWidth="11.41015625" defaultRowHeight="12.7" x14ac:dyDescent="0.4"/>
  <cols>
    <col min="1" max="1" width="13.1171875" style="37" customWidth="1"/>
    <col min="2" max="2" width="55.1171875" style="37" customWidth="1"/>
    <col min="3" max="16384" width="11.41015625" style="37"/>
  </cols>
  <sheetData>
    <row r="1" spans="1:3" ht="13" thickBot="1" x14ac:dyDescent="0.45">
      <c r="A1" s="44" t="s">
        <v>79</v>
      </c>
      <c r="B1" s="45">
        <v>27</v>
      </c>
      <c r="C1" s="44">
        <f>MAX($A$3:$A$29)-1</f>
        <v>26</v>
      </c>
    </row>
    <row r="2" spans="1:3" ht="13" thickTop="1" x14ac:dyDescent="0.4">
      <c r="A2" s="46" t="s">
        <v>32</v>
      </c>
      <c r="B2" s="46" t="s">
        <v>33</v>
      </c>
      <c r="C2" s="44" t="s">
        <v>34</v>
      </c>
    </row>
    <row r="3" spans="1:3" x14ac:dyDescent="0.4">
      <c r="A3" s="42">
        <v>1</v>
      </c>
      <c r="B3" s="42" t="s">
        <v>163</v>
      </c>
      <c r="C3" s="44"/>
    </row>
    <row r="4" spans="1:3" x14ac:dyDescent="0.4">
      <c r="A4" s="42">
        <v>2</v>
      </c>
      <c r="B4" s="42" t="s">
        <v>164</v>
      </c>
      <c r="C4" s="44" t="s">
        <v>36</v>
      </c>
    </row>
    <row r="5" spans="1:3" x14ac:dyDescent="0.4">
      <c r="A5" s="42">
        <v>3</v>
      </c>
      <c r="B5" s="40" t="s">
        <v>82</v>
      </c>
      <c r="C5" s="41"/>
    </row>
    <row r="6" spans="1:3" x14ac:dyDescent="0.4">
      <c r="A6" s="42">
        <v>4</v>
      </c>
      <c r="B6" s="42" t="s">
        <v>83</v>
      </c>
      <c r="C6" s="44" t="s">
        <v>36</v>
      </c>
    </row>
    <row r="7" spans="1:3" x14ac:dyDescent="0.4">
      <c r="A7" s="42">
        <v>5</v>
      </c>
      <c r="B7" s="42" t="s">
        <v>372</v>
      </c>
      <c r="C7" s="44" t="s">
        <v>36</v>
      </c>
    </row>
    <row r="8" spans="1:3" ht="15.75" customHeight="1" x14ac:dyDescent="0.4">
      <c r="A8" s="42">
        <v>6</v>
      </c>
      <c r="B8" s="42" t="s">
        <v>373</v>
      </c>
      <c r="C8" s="44" t="s">
        <v>36</v>
      </c>
    </row>
    <row r="9" spans="1:3" x14ac:dyDescent="0.4">
      <c r="A9" s="42">
        <v>7</v>
      </c>
      <c r="B9" s="42" t="s">
        <v>374</v>
      </c>
      <c r="C9" s="37" t="s">
        <v>36</v>
      </c>
    </row>
    <row r="10" spans="1:3" x14ac:dyDescent="0.4">
      <c r="A10" s="42">
        <v>8</v>
      </c>
      <c r="B10" s="42" t="s">
        <v>375</v>
      </c>
      <c r="C10" s="44" t="s">
        <v>36</v>
      </c>
    </row>
    <row r="11" spans="1:3" x14ac:dyDescent="0.4">
      <c r="A11" s="42">
        <v>9</v>
      </c>
      <c r="B11" s="42" t="s">
        <v>84</v>
      </c>
      <c r="C11" s="25"/>
    </row>
    <row r="12" spans="1:3" x14ac:dyDescent="0.4">
      <c r="A12" s="42">
        <v>10</v>
      </c>
      <c r="B12" s="42" t="s">
        <v>85</v>
      </c>
      <c r="C12" s="25"/>
    </row>
    <row r="13" spans="1:3" x14ac:dyDescent="0.4">
      <c r="A13" s="42">
        <v>11</v>
      </c>
      <c r="B13" s="42" t="s">
        <v>86</v>
      </c>
      <c r="C13" s="25"/>
    </row>
    <row r="14" spans="1:3" x14ac:dyDescent="0.4">
      <c r="A14" s="42">
        <v>12</v>
      </c>
      <c r="B14" s="42" t="s">
        <v>87</v>
      </c>
      <c r="C14" s="25"/>
    </row>
    <row r="15" spans="1:3" x14ac:dyDescent="0.4">
      <c r="A15" s="42">
        <v>13</v>
      </c>
      <c r="B15" s="42" t="s">
        <v>88</v>
      </c>
      <c r="C15" s="25"/>
    </row>
    <row r="16" spans="1:3" x14ac:dyDescent="0.4">
      <c r="A16" s="42">
        <v>14</v>
      </c>
      <c r="B16" s="42" t="s">
        <v>89</v>
      </c>
      <c r="C16" s="25"/>
    </row>
    <row r="17" spans="1:3" x14ac:dyDescent="0.4">
      <c r="A17" s="42">
        <v>15</v>
      </c>
      <c r="B17" s="42" t="s">
        <v>90</v>
      </c>
      <c r="C17" s="25"/>
    </row>
    <row r="18" spans="1:3" x14ac:dyDescent="0.4">
      <c r="A18" s="42">
        <v>16</v>
      </c>
      <c r="B18" s="42" t="s">
        <v>91</v>
      </c>
      <c r="C18" s="25"/>
    </row>
    <row r="19" spans="1:3" ht="25.35" x14ac:dyDescent="0.4">
      <c r="A19" s="42">
        <v>17</v>
      </c>
      <c r="B19" s="42" t="s">
        <v>92</v>
      </c>
      <c r="C19" s="25"/>
    </row>
    <row r="20" spans="1:3" x14ac:dyDescent="0.4">
      <c r="A20" s="42">
        <v>18</v>
      </c>
      <c r="B20" s="42" t="s">
        <v>93</v>
      </c>
      <c r="C20" s="25"/>
    </row>
    <row r="21" spans="1:3" x14ac:dyDescent="0.4">
      <c r="A21" s="42">
        <v>19</v>
      </c>
      <c r="B21" s="42" t="s">
        <v>94</v>
      </c>
      <c r="C21" s="25"/>
    </row>
    <row r="22" spans="1:3" x14ac:dyDescent="0.4">
      <c r="A22" s="42">
        <v>20</v>
      </c>
      <c r="B22" s="42" t="s">
        <v>95</v>
      </c>
      <c r="C22" s="25"/>
    </row>
    <row r="23" spans="1:3" x14ac:dyDescent="0.4">
      <c r="A23" s="42">
        <v>21</v>
      </c>
      <c r="B23" s="42" t="s">
        <v>96</v>
      </c>
      <c r="C23" s="25"/>
    </row>
    <row r="24" spans="1:3" x14ac:dyDescent="0.4">
      <c r="A24" s="42">
        <v>22</v>
      </c>
      <c r="B24" s="42" t="s">
        <v>97</v>
      </c>
      <c r="C24" s="25"/>
    </row>
    <row r="25" spans="1:3" x14ac:dyDescent="0.4">
      <c r="A25" s="42">
        <v>23</v>
      </c>
      <c r="B25" s="42" t="s">
        <v>98</v>
      </c>
      <c r="C25" s="25"/>
    </row>
    <row r="26" spans="1:3" ht="13.2" customHeight="1" x14ac:dyDescent="0.4">
      <c r="A26" s="42">
        <v>24</v>
      </c>
      <c r="B26" s="42" t="s">
        <v>349</v>
      </c>
    </row>
    <row r="27" spans="1:3" ht="13.2" customHeight="1" x14ac:dyDescent="0.4">
      <c r="A27" s="42">
        <v>25</v>
      </c>
      <c r="B27" s="42" t="s">
        <v>390</v>
      </c>
    </row>
    <row r="28" spans="1:3" x14ac:dyDescent="0.4">
      <c r="A28" s="42">
        <v>26</v>
      </c>
      <c r="B28" s="42" t="s">
        <v>6</v>
      </c>
    </row>
    <row r="29" spans="1:3" x14ac:dyDescent="0.4">
      <c r="A29" s="42">
        <v>27</v>
      </c>
      <c r="B29" s="42"/>
      <c r="C29"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6"/>
  <sheetViews>
    <sheetView workbookViewId="0">
      <selection activeCell="B1" sqref="B1"/>
    </sheetView>
  </sheetViews>
  <sheetFormatPr baseColWidth="10" defaultColWidth="11.41015625" defaultRowHeight="12.7" x14ac:dyDescent="0.4"/>
  <cols>
    <col min="1" max="1" width="13.1171875" style="37" customWidth="1"/>
    <col min="2" max="2" width="55.1171875" style="37" customWidth="1"/>
    <col min="3" max="16384" width="11.41015625" style="37"/>
  </cols>
  <sheetData>
    <row r="1" spans="1:4" ht="13" thickBot="1" x14ac:dyDescent="0.45">
      <c r="A1" s="44" t="s">
        <v>99</v>
      </c>
      <c r="B1" s="45">
        <v>24</v>
      </c>
      <c r="C1" s="44">
        <f>MAX($A$3:$A$26)-1</f>
        <v>23</v>
      </c>
    </row>
    <row r="2" spans="1:4" ht="13" thickTop="1" x14ac:dyDescent="0.4">
      <c r="A2" s="46" t="s">
        <v>32</v>
      </c>
      <c r="B2" s="46" t="s">
        <v>33</v>
      </c>
      <c r="C2" s="44" t="s">
        <v>34</v>
      </c>
    </row>
    <row r="3" spans="1:4" ht="15.35" x14ac:dyDescent="0.5">
      <c r="A3" s="48">
        <v>1</v>
      </c>
      <c r="B3" s="42" t="s">
        <v>120</v>
      </c>
      <c r="C3" s="50"/>
    </row>
    <row r="4" spans="1:4" ht="15.35" x14ac:dyDescent="0.5">
      <c r="A4" s="48">
        <v>2</v>
      </c>
      <c r="B4" s="42" t="s">
        <v>121</v>
      </c>
      <c r="C4" s="50" t="s">
        <v>36</v>
      </c>
      <c r="D4" s="16"/>
    </row>
    <row r="5" spans="1:4" ht="15.35" x14ac:dyDescent="0.5">
      <c r="A5" s="48">
        <v>3</v>
      </c>
      <c r="B5" s="42" t="s">
        <v>169</v>
      </c>
      <c r="C5" s="50"/>
      <c r="D5" s="16"/>
    </row>
    <row r="6" spans="1:4" ht="15.35" x14ac:dyDescent="0.5">
      <c r="A6" s="48">
        <v>4</v>
      </c>
      <c r="B6" s="42" t="s">
        <v>170</v>
      </c>
      <c r="C6" s="50" t="s">
        <v>36</v>
      </c>
      <c r="D6" s="16"/>
    </row>
    <row r="7" spans="1:4" ht="15.35" x14ac:dyDescent="0.5">
      <c r="A7" s="48">
        <v>5</v>
      </c>
      <c r="B7" s="42" t="s">
        <v>116</v>
      </c>
      <c r="C7" s="50"/>
      <c r="D7" s="16"/>
    </row>
    <row r="8" spans="1:4" ht="15.35" x14ac:dyDescent="0.5">
      <c r="A8" s="48">
        <v>6</v>
      </c>
      <c r="B8" s="42" t="s">
        <v>117</v>
      </c>
      <c r="C8" s="50" t="s">
        <v>36</v>
      </c>
      <c r="D8" s="16"/>
    </row>
    <row r="9" spans="1:4" ht="15.35" x14ac:dyDescent="0.5">
      <c r="A9" s="48">
        <v>7</v>
      </c>
      <c r="B9" s="42" t="s">
        <v>101</v>
      </c>
      <c r="C9" s="50"/>
      <c r="D9" s="16"/>
    </row>
    <row r="10" spans="1:4" ht="15.35" x14ac:dyDescent="0.5">
      <c r="A10" s="48">
        <v>8</v>
      </c>
      <c r="B10" s="42" t="s">
        <v>115</v>
      </c>
      <c r="C10" s="50" t="s">
        <v>36</v>
      </c>
      <c r="D10" s="16"/>
    </row>
    <row r="11" spans="1:4" ht="15.35" x14ac:dyDescent="0.5">
      <c r="A11" s="48">
        <v>9</v>
      </c>
      <c r="B11" s="42" t="s">
        <v>171</v>
      </c>
      <c r="C11" s="50"/>
      <c r="D11" s="16"/>
    </row>
    <row r="12" spans="1:4" ht="15.35" x14ac:dyDescent="0.5">
      <c r="A12" s="48">
        <v>10</v>
      </c>
      <c r="B12" s="42" t="s">
        <v>172</v>
      </c>
      <c r="C12" s="50" t="s">
        <v>36</v>
      </c>
      <c r="D12" s="16"/>
    </row>
    <row r="13" spans="1:4" ht="15.35" x14ac:dyDescent="0.5">
      <c r="A13" s="48">
        <v>11</v>
      </c>
      <c r="B13" s="42" t="s">
        <v>109</v>
      </c>
      <c r="C13" s="49"/>
      <c r="D13" s="16"/>
    </row>
    <row r="14" spans="1:4" ht="15.35" x14ac:dyDescent="0.5">
      <c r="A14" s="48">
        <v>12</v>
      </c>
      <c r="B14" s="42" t="s">
        <v>110</v>
      </c>
      <c r="C14" s="49" t="s">
        <v>36</v>
      </c>
      <c r="D14" s="16"/>
    </row>
    <row r="15" spans="1:4" ht="15.35" x14ac:dyDescent="0.5">
      <c r="A15" s="48">
        <v>13</v>
      </c>
      <c r="B15" s="42" t="s">
        <v>122</v>
      </c>
      <c r="C15" s="50"/>
      <c r="D15" s="16"/>
    </row>
    <row r="16" spans="1:4" ht="15.35" x14ac:dyDescent="0.5">
      <c r="A16" s="48">
        <v>14</v>
      </c>
      <c r="B16" s="42" t="s">
        <v>123</v>
      </c>
      <c r="C16" s="50" t="s">
        <v>36</v>
      </c>
      <c r="D16" s="16"/>
    </row>
    <row r="17" spans="1:4" ht="15.35" x14ac:dyDescent="0.5">
      <c r="A17" s="48">
        <v>15</v>
      </c>
      <c r="B17" s="42" t="s">
        <v>118</v>
      </c>
      <c r="C17" s="50"/>
      <c r="D17" s="16"/>
    </row>
    <row r="18" spans="1:4" ht="15.35" x14ac:dyDescent="0.5">
      <c r="A18" s="48">
        <v>16</v>
      </c>
      <c r="B18" s="42" t="s">
        <v>119</v>
      </c>
      <c r="C18" s="50" t="s">
        <v>36</v>
      </c>
      <c r="D18" s="16"/>
    </row>
    <row r="19" spans="1:4" ht="15.35" x14ac:dyDescent="0.5">
      <c r="A19" s="48">
        <v>17</v>
      </c>
      <c r="B19" s="42" t="s">
        <v>113</v>
      </c>
      <c r="C19" s="50"/>
      <c r="D19" s="16"/>
    </row>
    <row r="20" spans="1:4" ht="15.35" x14ac:dyDescent="0.5">
      <c r="A20" s="48">
        <v>18</v>
      </c>
      <c r="B20" s="42" t="s">
        <v>114</v>
      </c>
      <c r="C20" s="50" t="s">
        <v>36</v>
      </c>
      <c r="D20" s="16"/>
    </row>
    <row r="21" spans="1:4" ht="15.35" x14ac:dyDescent="0.5">
      <c r="A21" s="48">
        <v>19</v>
      </c>
      <c r="B21" s="42" t="s">
        <v>111</v>
      </c>
      <c r="C21" s="50"/>
      <c r="D21" s="16"/>
    </row>
    <row r="22" spans="1:4" ht="15.35" x14ac:dyDescent="0.5">
      <c r="A22" s="48">
        <v>20</v>
      </c>
      <c r="B22" s="42" t="s">
        <v>112</v>
      </c>
      <c r="C22" s="50"/>
      <c r="D22" s="16"/>
    </row>
    <row r="23" spans="1:4" ht="15.35" x14ac:dyDescent="0.5">
      <c r="A23" s="48">
        <v>21</v>
      </c>
      <c r="B23" s="42" t="s">
        <v>241</v>
      </c>
      <c r="C23" s="50"/>
      <c r="D23" s="16"/>
    </row>
    <row r="24" spans="1:4" ht="15.35" x14ac:dyDescent="0.5">
      <c r="A24" s="48">
        <v>22</v>
      </c>
      <c r="B24" s="42" t="s">
        <v>333</v>
      </c>
      <c r="C24" s="50"/>
      <c r="D24" s="16"/>
    </row>
    <row r="25" spans="1:4" ht="15.35" x14ac:dyDescent="0.5">
      <c r="A25" s="48">
        <v>23</v>
      </c>
      <c r="B25" s="42" t="s">
        <v>124</v>
      </c>
      <c r="C25" s="50"/>
      <c r="D25" s="16"/>
    </row>
    <row r="26" spans="1:4" ht="15.35" x14ac:dyDescent="0.45">
      <c r="A26" s="48">
        <v>24</v>
      </c>
      <c r="B26" s="53"/>
      <c r="C26" s="5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9"/>
  <sheetViews>
    <sheetView workbookViewId="0">
      <selection activeCell="B1" sqref="B1"/>
    </sheetView>
  </sheetViews>
  <sheetFormatPr baseColWidth="10" defaultColWidth="11.41015625" defaultRowHeight="12.7" x14ac:dyDescent="0.4"/>
  <cols>
    <col min="1" max="1" width="13.1171875" style="81" customWidth="1"/>
    <col min="2" max="2" width="55.1171875" style="81" customWidth="1"/>
    <col min="3" max="16384" width="11.41015625" style="81"/>
  </cols>
  <sheetData>
    <row r="1" spans="1:3" ht="13" thickBot="1" x14ac:dyDescent="0.45">
      <c r="A1" s="79" t="s">
        <v>341</v>
      </c>
      <c r="B1" s="80">
        <v>7</v>
      </c>
      <c r="C1" s="79">
        <f>MAX($A$3:$A$9)-1</f>
        <v>6</v>
      </c>
    </row>
    <row r="2" spans="1:3" ht="13" thickTop="1" x14ac:dyDescent="0.4">
      <c r="A2" s="82" t="s">
        <v>32</v>
      </c>
      <c r="B2" s="82" t="s">
        <v>33</v>
      </c>
      <c r="C2" s="79" t="s">
        <v>34</v>
      </c>
    </row>
    <row r="3" spans="1:3" x14ac:dyDescent="0.4">
      <c r="A3" s="83">
        <v>1</v>
      </c>
      <c r="B3" s="84" t="s">
        <v>347</v>
      </c>
      <c r="C3" s="107"/>
    </row>
    <row r="4" spans="1:3" x14ac:dyDescent="0.4">
      <c r="A4" s="83">
        <v>2</v>
      </c>
      <c r="B4" s="84" t="s">
        <v>348</v>
      </c>
      <c r="C4" s="79"/>
    </row>
    <row r="5" spans="1:3" x14ac:dyDescent="0.4">
      <c r="A5" s="83">
        <v>3</v>
      </c>
      <c r="B5" s="83" t="s">
        <v>342</v>
      </c>
      <c r="C5" s="79"/>
    </row>
    <row r="6" spans="1:3" x14ac:dyDescent="0.4">
      <c r="A6" s="83">
        <v>4</v>
      </c>
      <c r="B6" s="83" t="s">
        <v>343</v>
      </c>
      <c r="C6" s="79"/>
    </row>
    <row r="7" spans="1:3" x14ac:dyDescent="0.4">
      <c r="A7" s="83">
        <v>5</v>
      </c>
      <c r="B7" s="83" t="s">
        <v>344</v>
      </c>
      <c r="C7" s="79"/>
    </row>
    <row r="8" spans="1:3" x14ac:dyDescent="0.4">
      <c r="A8" s="83">
        <v>6</v>
      </c>
      <c r="B8" s="83" t="s">
        <v>6</v>
      </c>
      <c r="C8" s="79"/>
    </row>
    <row r="9" spans="1:3" x14ac:dyDescent="0.4">
      <c r="A9" s="83">
        <v>7</v>
      </c>
      <c r="B9" s="83"/>
      <c r="C9" s="79"/>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48"/>
  <sheetViews>
    <sheetView workbookViewId="0">
      <selection activeCell="B1" sqref="B1"/>
    </sheetView>
  </sheetViews>
  <sheetFormatPr baseColWidth="10" defaultColWidth="11.41015625" defaultRowHeight="12.7" x14ac:dyDescent="0.4"/>
  <cols>
    <col min="1" max="1" width="13.1171875" style="37" customWidth="1"/>
    <col min="2" max="2" width="54.41015625" style="37" bestFit="1" customWidth="1"/>
    <col min="3" max="16384" width="11.41015625" style="37"/>
  </cols>
  <sheetData>
    <row r="1" spans="1:6" ht="13" thickBot="1" x14ac:dyDescent="0.45">
      <c r="A1" s="44" t="s">
        <v>345</v>
      </c>
      <c r="B1" s="45"/>
      <c r="C1" s="44">
        <f>MAX($A$3:$A$21)-1</f>
        <v>18</v>
      </c>
      <c r="D1" s="37" t="s">
        <v>235</v>
      </c>
      <c r="E1" s="37" t="s">
        <v>236</v>
      </c>
      <c r="F1" s="37" t="s">
        <v>237</v>
      </c>
    </row>
    <row r="2" spans="1:6" ht="13" thickTop="1" x14ac:dyDescent="0.4">
      <c r="A2" s="46" t="s">
        <v>32</v>
      </c>
      <c r="B2" s="46" t="s">
        <v>33</v>
      </c>
      <c r="C2" s="44" t="s">
        <v>34</v>
      </c>
      <c r="D2" s="37">
        <v>19</v>
      </c>
      <c r="E2" s="37">
        <v>19</v>
      </c>
      <c r="F2" s="37">
        <v>19</v>
      </c>
    </row>
    <row r="3" spans="1:6" x14ac:dyDescent="0.4">
      <c r="A3" s="42">
        <v>1</v>
      </c>
      <c r="B3" s="29" t="s">
        <v>151</v>
      </c>
    </row>
    <row r="4" spans="1:6" x14ac:dyDescent="0.4">
      <c r="A4" s="42">
        <v>2</v>
      </c>
      <c r="B4" s="29" t="s">
        <v>152</v>
      </c>
      <c r="C4" s="37" t="s">
        <v>36</v>
      </c>
    </row>
    <row r="5" spans="1:6" x14ac:dyDescent="0.4">
      <c r="A5" s="42">
        <v>3</v>
      </c>
      <c r="B5" s="29" t="s">
        <v>176</v>
      </c>
      <c r="C5" s="42"/>
    </row>
    <row r="6" spans="1:6" x14ac:dyDescent="0.4">
      <c r="A6" s="42">
        <v>4</v>
      </c>
      <c r="B6" s="29" t="s">
        <v>177</v>
      </c>
      <c r="C6" s="42" t="s">
        <v>36</v>
      </c>
    </row>
    <row r="7" spans="1:6" x14ac:dyDescent="0.4">
      <c r="A7" s="42">
        <v>5</v>
      </c>
      <c r="B7" s="29" t="s">
        <v>149</v>
      </c>
      <c r="C7" s="42"/>
    </row>
    <row r="8" spans="1:6" x14ac:dyDescent="0.4">
      <c r="A8" s="42">
        <v>6</v>
      </c>
      <c r="B8" s="29" t="s">
        <v>150</v>
      </c>
      <c r="C8" s="42" t="s">
        <v>36</v>
      </c>
    </row>
    <row r="9" spans="1:6" ht="25.35" x14ac:dyDescent="0.4">
      <c r="A9" s="42">
        <v>7</v>
      </c>
      <c r="B9" s="29" t="s">
        <v>155</v>
      </c>
      <c r="C9" s="42"/>
    </row>
    <row r="10" spans="1:6" ht="25.35" x14ac:dyDescent="0.4">
      <c r="A10" s="42">
        <v>8</v>
      </c>
      <c r="B10" s="29" t="s">
        <v>162</v>
      </c>
      <c r="C10" s="42"/>
    </row>
    <row r="11" spans="1:6" x14ac:dyDescent="0.4">
      <c r="A11" s="42">
        <v>9</v>
      </c>
      <c r="B11" s="29" t="s">
        <v>161</v>
      </c>
      <c r="C11" s="42"/>
    </row>
    <row r="12" spans="1:6" x14ac:dyDescent="0.4">
      <c r="A12" s="42">
        <v>10</v>
      </c>
      <c r="B12" s="29" t="s">
        <v>178</v>
      </c>
      <c r="C12" s="42"/>
    </row>
    <row r="13" spans="1:6" x14ac:dyDescent="0.4">
      <c r="A13" s="42">
        <v>11</v>
      </c>
      <c r="B13" s="29" t="s">
        <v>156</v>
      </c>
      <c r="C13" s="42"/>
    </row>
    <row r="14" spans="1:6" ht="25.35" x14ac:dyDescent="0.4">
      <c r="A14" s="42">
        <v>12</v>
      </c>
      <c r="B14" s="29" t="s">
        <v>157</v>
      </c>
      <c r="C14" s="42"/>
    </row>
    <row r="15" spans="1:6" x14ac:dyDescent="0.4">
      <c r="A15" s="42">
        <v>13</v>
      </c>
      <c r="B15" s="29" t="s">
        <v>175</v>
      </c>
      <c r="C15" s="42"/>
    </row>
    <row r="16" spans="1:6" x14ac:dyDescent="0.4">
      <c r="A16" s="42">
        <v>14</v>
      </c>
      <c r="B16" s="29" t="s">
        <v>153</v>
      </c>
      <c r="C16" s="42"/>
    </row>
    <row r="17" spans="1:3" x14ac:dyDescent="0.4">
      <c r="A17" s="42">
        <v>15</v>
      </c>
      <c r="B17" s="29" t="s">
        <v>350</v>
      </c>
      <c r="C17" s="42"/>
    </row>
    <row r="18" spans="1:3" x14ac:dyDescent="0.4">
      <c r="A18" s="42">
        <v>16</v>
      </c>
      <c r="B18" s="29" t="s">
        <v>166</v>
      </c>
      <c r="C18" s="42"/>
    </row>
    <row r="19" spans="1:3" x14ac:dyDescent="0.4">
      <c r="A19" s="42">
        <v>17</v>
      </c>
      <c r="B19" s="29" t="s">
        <v>154</v>
      </c>
    </row>
    <row r="20" spans="1:3" x14ac:dyDescent="0.4">
      <c r="A20" s="42">
        <v>18</v>
      </c>
      <c r="B20" s="29" t="s">
        <v>6</v>
      </c>
      <c r="C20" s="42"/>
    </row>
    <row r="21" spans="1:3" x14ac:dyDescent="0.4">
      <c r="A21" s="42">
        <v>19</v>
      </c>
      <c r="B21" s="29"/>
      <c r="C21" s="42"/>
    </row>
    <row r="43" spans="1:9" ht="20.100000000000001" customHeight="1" x14ac:dyDescent="0.4">
      <c r="I43" s="37" t="b">
        <f>ISBLANK(VLOOKUP(F25,Zucker!A3:C21,3))</f>
        <v>0</v>
      </c>
    </row>
    <row r="44" spans="1:9" ht="33" customHeight="1" x14ac:dyDescent="0.4"/>
    <row r="45" spans="1:9" ht="20.100000000000001" customHeight="1" x14ac:dyDescent="0.4">
      <c r="I45" s="37" t="b">
        <f>ISBLANK(VLOOKUP(F26,Zucker!A3:C21,3))</f>
        <v>0</v>
      </c>
    </row>
    <row r="46" spans="1:9" ht="33" customHeight="1" x14ac:dyDescent="0.4"/>
    <row r="47" spans="1:9" ht="20.100000000000001" customHeight="1" x14ac:dyDescent="0.4">
      <c r="A47" s="37" t="s">
        <v>125</v>
      </c>
      <c r="I47" s="37" t="b">
        <f>ISBLANK(VLOOKUP(F27,Zucker!A3:C21,3))</f>
        <v>0</v>
      </c>
    </row>
    <row r="48" spans="1:9" ht="33" customHeight="1" x14ac:dyDescent="0.4"/>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6"/>
  <sheetViews>
    <sheetView workbookViewId="0">
      <selection activeCell="B1" sqref="B1"/>
    </sheetView>
  </sheetViews>
  <sheetFormatPr baseColWidth="10" defaultColWidth="11.41015625" defaultRowHeight="12.7" x14ac:dyDescent="0.4"/>
  <cols>
    <col min="1" max="1" width="11.703125" style="37" customWidth="1"/>
    <col min="2" max="2" width="56.703125" style="37" customWidth="1"/>
    <col min="3" max="16384" width="11.41015625" style="37"/>
  </cols>
  <sheetData>
    <row r="1" spans="1:3" ht="13" thickBot="1" x14ac:dyDescent="0.45">
      <c r="A1" s="44" t="s">
        <v>81</v>
      </c>
      <c r="B1" s="45">
        <v>19</v>
      </c>
      <c r="C1" s="44">
        <f>MAX($A$3:$A$21)-1</f>
        <v>18</v>
      </c>
    </row>
    <row r="2" spans="1:3" ht="13" thickTop="1" x14ac:dyDescent="0.4">
      <c r="A2" s="46" t="s">
        <v>32</v>
      </c>
      <c r="B2" s="46" t="s">
        <v>33</v>
      </c>
      <c r="C2" s="44" t="s">
        <v>34</v>
      </c>
    </row>
    <row r="3" spans="1:3" ht="15.35" x14ac:dyDescent="0.5">
      <c r="A3" s="48">
        <v>1</v>
      </c>
      <c r="B3" s="42" t="s">
        <v>134</v>
      </c>
      <c r="C3" s="50"/>
    </row>
    <row r="4" spans="1:3" ht="15.35" x14ac:dyDescent="0.5">
      <c r="A4" s="48">
        <v>2</v>
      </c>
      <c r="B4" s="42" t="s">
        <v>135</v>
      </c>
      <c r="C4" s="50" t="s">
        <v>36</v>
      </c>
    </row>
    <row r="5" spans="1:3" ht="15.35" x14ac:dyDescent="0.5">
      <c r="A5" s="48">
        <v>3</v>
      </c>
      <c r="B5" s="42" t="s">
        <v>334</v>
      </c>
      <c r="C5" s="50"/>
    </row>
    <row r="6" spans="1:3" ht="15.35" x14ac:dyDescent="0.5">
      <c r="A6" s="48">
        <v>4</v>
      </c>
      <c r="B6" s="42" t="s">
        <v>335</v>
      </c>
      <c r="C6" s="50" t="s">
        <v>36</v>
      </c>
    </row>
    <row r="7" spans="1:3" ht="15.35" x14ac:dyDescent="0.5">
      <c r="A7" s="48">
        <v>5</v>
      </c>
      <c r="B7" s="42" t="s">
        <v>127</v>
      </c>
      <c r="C7" s="49"/>
    </row>
    <row r="8" spans="1:3" ht="15.35" x14ac:dyDescent="0.5">
      <c r="A8" s="48">
        <v>6</v>
      </c>
      <c r="B8" s="42" t="s">
        <v>100</v>
      </c>
      <c r="C8" s="49" t="s">
        <v>36</v>
      </c>
    </row>
    <row r="9" spans="1:3" ht="15.35" x14ac:dyDescent="0.5">
      <c r="A9" s="48">
        <v>7</v>
      </c>
      <c r="B9" s="42" t="s">
        <v>128</v>
      </c>
      <c r="C9" s="50"/>
    </row>
    <row r="10" spans="1:3" ht="15.35" x14ac:dyDescent="0.5">
      <c r="A10" s="48">
        <v>8</v>
      </c>
      <c r="B10" s="42" t="s">
        <v>129</v>
      </c>
      <c r="C10" s="50" t="s">
        <v>36</v>
      </c>
    </row>
    <row r="11" spans="1:3" ht="15.35" x14ac:dyDescent="0.5">
      <c r="A11" s="48">
        <v>9</v>
      </c>
      <c r="B11" s="42" t="s">
        <v>132</v>
      </c>
      <c r="C11" s="50"/>
    </row>
    <row r="12" spans="1:3" ht="15.35" x14ac:dyDescent="0.5">
      <c r="A12" s="48">
        <v>10</v>
      </c>
      <c r="B12" s="42" t="s">
        <v>133</v>
      </c>
      <c r="C12" s="50" t="s">
        <v>36</v>
      </c>
    </row>
    <row r="13" spans="1:3" ht="15.35" x14ac:dyDescent="0.5">
      <c r="A13" s="48">
        <v>11</v>
      </c>
      <c r="B13" s="42" t="s">
        <v>173</v>
      </c>
      <c r="C13" s="50"/>
    </row>
    <row r="14" spans="1:3" ht="15.35" x14ac:dyDescent="0.5">
      <c r="A14" s="48">
        <v>12</v>
      </c>
      <c r="B14" s="42" t="s">
        <v>174</v>
      </c>
      <c r="C14" s="50" t="s">
        <v>36</v>
      </c>
    </row>
    <row r="15" spans="1:3" ht="15.35" x14ac:dyDescent="0.5">
      <c r="A15" s="48">
        <v>13</v>
      </c>
      <c r="B15" s="42" t="s">
        <v>130</v>
      </c>
      <c r="C15" s="50"/>
    </row>
    <row r="16" spans="1:3" ht="15.35" x14ac:dyDescent="0.5">
      <c r="A16" s="48">
        <v>14</v>
      </c>
      <c r="B16" s="42" t="s">
        <v>131</v>
      </c>
      <c r="C16" s="50" t="s">
        <v>36</v>
      </c>
    </row>
    <row r="17" spans="1:3" ht="15.35" x14ac:dyDescent="0.5">
      <c r="A17" s="48">
        <v>15</v>
      </c>
      <c r="B17" s="42" t="s">
        <v>136</v>
      </c>
      <c r="C17" s="50"/>
    </row>
    <row r="18" spans="1:3" ht="15.35" x14ac:dyDescent="0.5">
      <c r="A18" s="48">
        <v>16</v>
      </c>
      <c r="B18" s="42" t="s">
        <v>238</v>
      </c>
      <c r="C18" s="50"/>
    </row>
    <row r="19" spans="1:3" ht="14" x14ac:dyDescent="0.4">
      <c r="A19" s="48">
        <v>17</v>
      </c>
      <c r="B19" s="42" t="s">
        <v>225</v>
      </c>
    </row>
    <row r="20" spans="1:3" ht="15.35" x14ac:dyDescent="0.5">
      <c r="A20" s="48">
        <v>18</v>
      </c>
      <c r="B20" s="42" t="s">
        <v>124</v>
      </c>
      <c r="C20" s="50"/>
    </row>
    <row r="21" spans="1:3" ht="14" x14ac:dyDescent="0.45">
      <c r="A21" s="48">
        <v>19</v>
      </c>
      <c r="B21" s="42"/>
      <c r="C21" s="51"/>
    </row>
    <row r="22" spans="1:3" ht="15.35" x14ac:dyDescent="0.5">
      <c r="A22" s="49"/>
      <c r="B22" s="51"/>
      <c r="C22" s="49"/>
    </row>
    <row r="23" spans="1:3" ht="15.35" x14ac:dyDescent="0.5">
      <c r="A23" s="49"/>
      <c r="B23" s="51"/>
      <c r="C23" s="49"/>
    </row>
    <row r="24" spans="1:3" ht="15.35" x14ac:dyDescent="0.5">
      <c r="A24" s="49"/>
      <c r="B24" s="51"/>
      <c r="C24" s="49"/>
    </row>
    <row r="25" spans="1:3" ht="14" x14ac:dyDescent="0.45">
      <c r="A25" s="51" t="s">
        <v>137</v>
      </c>
      <c r="B25" s="51">
        <v>11</v>
      </c>
      <c r="C25" s="51">
        <f>MAX($A$26:$A$36)-1</f>
        <v>10</v>
      </c>
    </row>
    <row r="26" spans="1:3" ht="14" x14ac:dyDescent="0.45">
      <c r="A26" s="51">
        <v>1</v>
      </c>
      <c r="B26" s="51" t="s">
        <v>138</v>
      </c>
      <c r="C26" s="51"/>
    </row>
    <row r="27" spans="1:3" ht="14" x14ac:dyDescent="0.45">
      <c r="A27" s="51">
        <v>2</v>
      </c>
      <c r="B27" s="51" t="s">
        <v>139</v>
      </c>
      <c r="C27" s="51"/>
    </row>
    <row r="28" spans="1:3" ht="14" x14ac:dyDescent="0.45">
      <c r="A28" s="51">
        <v>3</v>
      </c>
      <c r="B28" s="51" t="s">
        <v>140</v>
      </c>
      <c r="C28" s="51"/>
    </row>
    <row r="29" spans="1:3" ht="14" x14ac:dyDescent="0.45">
      <c r="A29" s="51">
        <v>4</v>
      </c>
      <c r="B29" s="51" t="s">
        <v>141</v>
      </c>
      <c r="C29" s="51"/>
    </row>
    <row r="30" spans="1:3" ht="14" x14ac:dyDescent="0.45">
      <c r="A30" s="51">
        <v>5</v>
      </c>
      <c r="B30" s="51" t="s">
        <v>142</v>
      </c>
      <c r="C30" s="51"/>
    </row>
    <row r="31" spans="1:3" ht="14" x14ac:dyDescent="0.45">
      <c r="A31" s="51">
        <v>6</v>
      </c>
      <c r="B31" s="51" t="s">
        <v>143</v>
      </c>
      <c r="C31" s="51"/>
    </row>
    <row r="32" spans="1:3" ht="14" x14ac:dyDescent="0.45">
      <c r="A32" s="51">
        <v>7</v>
      </c>
      <c r="B32" s="51" t="s">
        <v>144</v>
      </c>
      <c r="C32" s="51"/>
    </row>
    <row r="33" spans="1:3" ht="14" x14ac:dyDescent="0.45">
      <c r="A33" s="51">
        <v>8</v>
      </c>
      <c r="B33" s="51" t="s">
        <v>145</v>
      </c>
      <c r="C33" s="51"/>
    </row>
    <row r="34" spans="1:3" ht="14" x14ac:dyDescent="0.45">
      <c r="A34" s="51">
        <v>9</v>
      </c>
      <c r="B34" s="51" t="s">
        <v>146</v>
      </c>
      <c r="C34" s="51"/>
    </row>
    <row r="35" spans="1:3" ht="14" x14ac:dyDescent="0.45">
      <c r="A35" s="51">
        <v>10</v>
      </c>
      <c r="B35" s="51" t="s">
        <v>147</v>
      </c>
      <c r="C35" s="51"/>
    </row>
    <row r="36" spans="1:3" ht="14" x14ac:dyDescent="0.45">
      <c r="A36" s="51">
        <v>11</v>
      </c>
      <c r="B36" s="51"/>
      <c r="C36" s="5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1D505-0C22-4C6E-8F3C-79EB04FF6C56}">
  <dimension ref="A1"/>
  <sheetViews>
    <sheetView workbookViewId="0"/>
  </sheetViews>
  <sheetFormatPr baseColWidth="10" defaultColWidth="11.41015625" defaultRowHeight="14" x14ac:dyDescent="0.45"/>
  <cols>
    <col min="1" max="16384" width="11.41015625" style="115"/>
  </cols>
  <sheetData/>
  <sheetProtection algorithmName="SHA-512" hashValue="RbwrWLHyOwZgU/iy2VNy0Gi5pZjWawZIUs0lntrnc61TxPDu5tPeKrcJl5bdptOvwk3efJe8mWaTc5Zf/5ekVQ==" saltValue="CbrzoCm9VYRsanwEI9H0f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03"/>
  <sheetViews>
    <sheetView workbookViewId="0">
      <pane xSplit="1" ySplit="1" topLeftCell="B25" activePane="bottomRight" state="frozen"/>
      <selection activeCell="B1" sqref="B1"/>
      <selection pane="topRight" activeCell="B1" sqref="B1"/>
      <selection pane="bottomLeft" activeCell="B1" sqref="B1"/>
      <selection pane="bottomRight" activeCell="B1" sqref="B1"/>
    </sheetView>
  </sheetViews>
  <sheetFormatPr baseColWidth="10" defaultColWidth="11.5859375" defaultRowHeight="14" x14ac:dyDescent="0.45"/>
  <cols>
    <col min="1" max="1" width="16.41015625" style="86" bestFit="1" customWidth="1"/>
    <col min="2" max="2" width="54.41015625" style="86" bestFit="1" customWidth="1"/>
    <col min="3" max="3" width="6.703125" style="87" customWidth="1"/>
    <col min="4" max="16384" width="11.5859375" style="86"/>
  </cols>
  <sheetData>
    <row r="1" spans="1:3" x14ac:dyDescent="0.45">
      <c r="A1" s="86" t="s">
        <v>252</v>
      </c>
      <c r="B1" s="86" t="s">
        <v>253</v>
      </c>
    </row>
    <row r="2" spans="1:3" x14ac:dyDescent="0.45">
      <c r="A2" s="88" t="s">
        <v>254</v>
      </c>
      <c r="B2" s="89">
        <v>8</v>
      </c>
      <c r="C2" s="90"/>
    </row>
    <row r="3" spans="1:3" x14ac:dyDescent="0.45">
      <c r="A3" s="86">
        <v>1</v>
      </c>
      <c r="B3" s="86" t="s">
        <v>255</v>
      </c>
    </row>
    <row r="4" spans="1:3" x14ac:dyDescent="0.45">
      <c r="A4" s="86">
        <v>2</v>
      </c>
      <c r="B4" s="86" t="s">
        <v>256</v>
      </c>
    </row>
    <row r="5" spans="1:3" x14ac:dyDescent="0.45">
      <c r="A5" s="86">
        <v>3</v>
      </c>
      <c r="B5" s="86" t="s">
        <v>257</v>
      </c>
    </row>
    <row r="6" spans="1:3" x14ac:dyDescent="0.45">
      <c r="A6" s="86">
        <v>4</v>
      </c>
      <c r="B6" s="86" t="s">
        <v>258</v>
      </c>
    </row>
    <row r="7" spans="1:3" x14ac:dyDescent="0.45">
      <c r="A7" s="86">
        <v>5</v>
      </c>
      <c r="B7" s="86" t="s">
        <v>259</v>
      </c>
    </row>
    <row r="8" spans="1:3" x14ac:dyDescent="0.45">
      <c r="A8" s="86">
        <v>6</v>
      </c>
      <c r="B8" s="86" t="s">
        <v>260</v>
      </c>
    </row>
    <row r="9" spans="1:3" x14ac:dyDescent="0.45">
      <c r="A9" s="86">
        <v>7</v>
      </c>
      <c r="B9" s="86" t="s">
        <v>261</v>
      </c>
    </row>
    <row r="10" spans="1:3" x14ac:dyDescent="0.45">
      <c r="A10" s="86">
        <v>8</v>
      </c>
    </row>
    <row r="13" spans="1:3" x14ac:dyDescent="0.45">
      <c r="A13" s="88" t="s">
        <v>262</v>
      </c>
      <c r="B13" s="89">
        <v>14</v>
      </c>
      <c r="C13" s="90"/>
    </row>
    <row r="14" spans="1:3" x14ac:dyDescent="0.45">
      <c r="A14" s="86">
        <v>1</v>
      </c>
      <c r="B14" s="86" t="s">
        <v>263</v>
      </c>
    </row>
    <row r="15" spans="1:3" x14ac:dyDescent="0.45">
      <c r="A15" s="86">
        <v>2</v>
      </c>
      <c r="B15" s="86" t="s">
        <v>264</v>
      </c>
    </row>
    <row r="16" spans="1:3" x14ac:dyDescent="0.45">
      <c r="A16" s="86">
        <v>3</v>
      </c>
      <c r="B16" s="86" t="s">
        <v>265</v>
      </c>
    </row>
    <row r="17" spans="1:3" x14ac:dyDescent="0.45">
      <c r="A17" s="86">
        <v>4</v>
      </c>
      <c r="B17" s="86" t="s">
        <v>266</v>
      </c>
    </row>
    <row r="18" spans="1:3" x14ac:dyDescent="0.45">
      <c r="A18" s="86">
        <v>5</v>
      </c>
      <c r="B18" s="86" t="s">
        <v>267</v>
      </c>
    </row>
    <row r="19" spans="1:3" x14ac:dyDescent="0.45">
      <c r="A19" s="86">
        <v>6</v>
      </c>
      <c r="B19" s="86" t="s">
        <v>268</v>
      </c>
    </row>
    <row r="20" spans="1:3" x14ac:dyDescent="0.45">
      <c r="A20" s="86">
        <v>7</v>
      </c>
      <c r="B20" s="86" t="s">
        <v>269</v>
      </c>
    </row>
    <row r="21" spans="1:3" x14ac:dyDescent="0.45">
      <c r="A21" s="86">
        <v>8</v>
      </c>
      <c r="B21" s="86" t="s">
        <v>270</v>
      </c>
    </row>
    <row r="22" spans="1:3" x14ac:dyDescent="0.45">
      <c r="A22" s="86">
        <v>9</v>
      </c>
      <c r="B22" s="86" t="s">
        <v>271</v>
      </c>
    </row>
    <row r="23" spans="1:3" x14ac:dyDescent="0.45">
      <c r="A23" s="86">
        <v>10</v>
      </c>
      <c r="B23" s="86" t="s">
        <v>272</v>
      </c>
    </row>
    <row r="24" spans="1:3" x14ac:dyDescent="0.45">
      <c r="A24" s="86">
        <v>11</v>
      </c>
      <c r="B24" s="86" t="s">
        <v>273</v>
      </c>
    </row>
    <row r="25" spans="1:3" x14ac:dyDescent="0.45">
      <c r="A25" s="86">
        <v>12</v>
      </c>
      <c r="B25" s="86" t="s">
        <v>274</v>
      </c>
    </row>
    <row r="26" spans="1:3" x14ac:dyDescent="0.45">
      <c r="A26" s="86">
        <v>13</v>
      </c>
      <c r="B26" s="86" t="s">
        <v>275</v>
      </c>
    </row>
    <row r="27" spans="1:3" x14ac:dyDescent="0.45">
      <c r="A27" s="86">
        <v>14</v>
      </c>
    </row>
    <row r="30" spans="1:3" x14ac:dyDescent="0.45">
      <c r="A30" s="86" t="s">
        <v>276</v>
      </c>
      <c r="B30" s="89">
        <v>6</v>
      </c>
      <c r="C30" s="90">
        <v>6</v>
      </c>
    </row>
    <row r="31" spans="1:3" x14ac:dyDescent="0.45">
      <c r="A31" s="86">
        <v>1</v>
      </c>
      <c r="B31" s="86" t="s">
        <v>277</v>
      </c>
    </row>
    <row r="32" spans="1:3" ht="16" x14ac:dyDescent="0.6">
      <c r="A32" s="86">
        <v>2</v>
      </c>
      <c r="B32" s="86" t="s">
        <v>278</v>
      </c>
    </row>
    <row r="33" spans="1:3" ht="16" x14ac:dyDescent="0.6">
      <c r="A33" s="86">
        <v>3</v>
      </c>
      <c r="B33" s="86" t="s">
        <v>279</v>
      </c>
    </row>
    <row r="34" spans="1:3" x14ac:dyDescent="0.45">
      <c r="A34" s="86">
        <v>4</v>
      </c>
      <c r="B34" s="86" t="s">
        <v>280</v>
      </c>
    </row>
    <row r="35" spans="1:3" x14ac:dyDescent="0.45">
      <c r="A35" s="86">
        <v>5</v>
      </c>
      <c r="B35" s="86" t="s">
        <v>281</v>
      </c>
    </row>
    <row r="36" spans="1:3" x14ac:dyDescent="0.45">
      <c r="A36" s="86">
        <v>6</v>
      </c>
    </row>
    <row r="39" spans="1:3" x14ac:dyDescent="0.45">
      <c r="A39" s="86" t="s">
        <v>282</v>
      </c>
      <c r="B39" s="89">
        <v>4</v>
      </c>
      <c r="C39" s="90"/>
    </row>
    <row r="40" spans="1:3" ht="16" x14ac:dyDescent="0.6">
      <c r="A40" s="86">
        <v>1</v>
      </c>
      <c r="B40" s="86" t="s">
        <v>283</v>
      </c>
    </row>
    <row r="41" spans="1:3" x14ac:dyDescent="0.45">
      <c r="A41" s="86">
        <v>2</v>
      </c>
      <c r="B41" s="86" t="s">
        <v>284</v>
      </c>
    </row>
    <row r="42" spans="1:3" x14ac:dyDescent="0.45">
      <c r="A42" s="86">
        <v>3</v>
      </c>
      <c r="B42" s="86" t="s">
        <v>285</v>
      </c>
    </row>
    <row r="43" spans="1:3" x14ac:dyDescent="0.45">
      <c r="A43" s="86">
        <v>4</v>
      </c>
    </row>
    <row r="46" spans="1:3" x14ac:dyDescent="0.45">
      <c r="A46" s="88" t="s">
        <v>286</v>
      </c>
      <c r="B46" s="89">
        <v>12</v>
      </c>
      <c r="C46" s="90"/>
    </row>
    <row r="47" spans="1:3" x14ac:dyDescent="0.45">
      <c r="A47" s="86">
        <v>1</v>
      </c>
      <c r="B47" s="86" t="s">
        <v>287</v>
      </c>
    </row>
    <row r="48" spans="1:3" x14ac:dyDescent="0.45">
      <c r="A48" s="86">
        <v>2</v>
      </c>
      <c r="B48" s="86" t="s">
        <v>288</v>
      </c>
    </row>
    <row r="49" spans="1:3" x14ac:dyDescent="0.45">
      <c r="A49" s="86">
        <v>3</v>
      </c>
      <c r="B49" s="86" t="s">
        <v>289</v>
      </c>
    </row>
    <row r="50" spans="1:3" x14ac:dyDescent="0.45">
      <c r="A50" s="86">
        <v>4</v>
      </c>
      <c r="B50" s="86" t="s">
        <v>290</v>
      </c>
    </row>
    <row r="51" spans="1:3" x14ac:dyDescent="0.45">
      <c r="A51" s="86">
        <v>5</v>
      </c>
      <c r="B51" s="86" t="s">
        <v>291</v>
      </c>
    </row>
    <row r="52" spans="1:3" x14ac:dyDescent="0.45">
      <c r="A52" s="86">
        <v>6</v>
      </c>
      <c r="B52" s="86" t="s">
        <v>292</v>
      </c>
    </row>
    <row r="53" spans="1:3" x14ac:dyDescent="0.45">
      <c r="A53" s="86">
        <v>7</v>
      </c>
      <c r="B53" s="86" t="s">
        <v>293</v>
      </c>
    </row>
    <row r="54" spans="1:3" x14ac:dyDescent="0.45">
      <c r="A54" s="86">
        <v>8</v>
      </c>
      <c r="B54" s="86" t="s">
        <v>294</v>
      </c>
    </row>
    <row r="55" spans="1:3" x14ac:dyDescent="0.45">
      <c r="A55" s="86">
        <v>9</v>
      </c>
      <c r="B55" s="86" t="s">
        <v>295</v>
      </c>
    </row>
    <row r="56" spans="1:3" x14ac:dyDescent="0.45">
      <c r="A56" s="86">
        <v>10</v>
      </c>
      <c r="B56" s="86" t="s">
        <v>376</v>
      </c>
    </row>
    <row r="57" spans="1:3" x14ac:dyDescent="0.45">
      <c r="A57" s="86">
        <v>11</v>
      </c>
      <c r="B57" s="86" t="s">
        <v>6</v>
      </c>
    </row>
    <row r="58" spans="1:3" x14ac:dyDescent="0.45">
      <c r="A58" s="86">
        <v>12</v>
      </c>
    </row>
    <row r="61" spans="1:3" x14ac:dyDescent="0.45">
      <c r="A61" s="86" t="s">
        <v>296</v>
      </c>
      <c r="B61" s="89">
        <v>42</v>
      </c>
      <c r="C61" s="90"/>
    </row>
    <row r="62" spans="1:3" x14ac:dyDescent="0.45">
      <c r="A62" s="86">
        <v>1</v>
      </c>
      <c r="B62" s="86" t="s">
        <v>297</v>
      </c>
    </row>
    <row r="63" spans="1:3" x14ac:dyDescent="0.45">
      <c r="A63" s="86">
        <v>2</v>
      </c>
      <c r="B63" s="86" t="s">
        <v>298</v>
      </c>
    </row>
    <row r="64" spans="1:3" x14ac:dyDescent="0.45">
      <c r="A64" s="86">
        <v>3</v>
      </c>
      <c r="B64" s="86" t="s">
        <v>299</v>
      </c>
    </row>
    <row r="65" spans="1:2" x14ac:dyDescent="0.45">
      <c r="A65" s="86">
        <v>4</v>
      </c>
      <c r="B65" s="86" t="s">
        <v>338</v>
      </c>
    </row>
    <row r="66" spans="1:2" x14ac:dyDescent="0.45">
      <c r="A66" s="86">
        <v>5</v>
      </c>
      <c r="B66" s="86" t="s">
        <v>300</v>
      </c>
    </row>
    <row r="67" spans="1:2" x14ac:dyDescent="0.45">
      <c r="A67" s="86">
        <v>6</v>
      </c>
      <c r="B67" s="86" t="s">
        <v>301</v>
      </c>
    </row>
    <row r="68" spans="1:2" x14ac:dyDescent="0.45">
      <c r="A68" s="86">
        <v>7</v>
      </c>
      <c r="B68" s="86" t="s">
        <v>302</v>
      </c>
    </row>
    <row r="69" spans="1:2" x14ac:dyDescent="0.45">
      <c r="A69" s="86">
        <v>8</v>
      </c>
      <c r="B69" s="86" t="s">
        <v>303</v>
      </c>
    </row>
    <row r="70" spans="1:2" x14ac:dyDescent="0.45">
      <c r="A70" s="86">
        <v>9</v>
      </c>
      <c r="B70" s="86" t="s">
        <v>304</v>
      </c>
    </row>
    <row r="71" spans="1:2" x14ac:dyDescent="0.45">
      <c r="A71" s="86">
        <v>10</v>
      </c>
      <c r="B71" s="86" t="s">
        <v>305</v>
      </c>
    </row>
    <row r="72" spans="1:2" x14ac:dyDescent="0.45">
      <c r="A72" s="86">
        <v>11</v>
      </c>
      <c r="B72" s="86" t="s">
        <v>306</v>
      </c>
    </row>
    <row r="73" spans="1:2" x14ac:dyDescent="0.45">
      <c r="A73" s="86">
        <v>12</v>
      </c>
      <c r="B73" s="86" t="s">
        <v>307</v>
      </c>
    </row>
    <row r="74" spans="1:2" x14ac:dyDescent="0.45">
      <c r="A74" s="86">
        <v>13</v>
      </c>
      <c r="B74" s="86" t="s">
        <v>308</v>
      </c>
    </row>
    <row r="75" spans="1:2" x14ac:dyDescent="0.45">
      <c r="A75" s="86">
        <v>14</v>
      </c>
      <c r="B75" s="86" t="s">
        <v>309</v>
      </c>
    </row>
    <row r="76" spans="1:2" x14ac:dyDescent="0.45">
      <c r="A76" s="86">
        <v>15</v>
      </c>
      <c r="B76" s="86" t="s">
        <v>381</v>
      </c>
    </row>
    <row r="77" spans="1:2" x14ac:dyDescent="0.45">
      <c r="A77" s="86">
        <v>16</v>
      </c>
      <c r="B77" s="86" t="s">
        <v>382</v>
      </c>
    </row>
    <row r="78" spans="1:2" x14ac:dyDescent="0.45">
      <c r="A78" s="86">
        <v>17</v>
      </c>
      <c r="B78" s="86" t="s">
        <v>383</v>
      </c>
    </row>
    <row r="79" spans="1:2" x14ac:dyDescent="0.45">
      <c r="A79" s="86">
        <v>18</v>
      </c>
      <c r="B79" s="86" t="s">
        <v>384</v>
      </c>
    </row>
    <row r="80" spans="1:2" x14ac:dyDescent="0.45">
      <c r="A80" s="86">
        <v>19</v>
      </c>
      <c r="B80" s="86" t="s">
        <v>385</v>
      </c>
    </row>
    <row r="81" spans="1:2" x14ac:dyDescent="0.45">
      <c r="A81" s="86">
        <v>20</v>
      </c>
      <c r="B81" s="86" t="s">
        <v>380</v>
      </c>
    </row>
    <row r="82" spans="1:2" x14ac:dyDescent="0.45">
      <c r="A82" s="86">
        <v>21</v>
      </c>
      <c r="B82" s="86" t="s">
        <v>386</v>
      </c>
    </row>
    <row r="83" spans="1:2" x14ac:dyDescent="0.45">
      <c r="A83" s="86">
        <v>22</v>
      </c>
      <c r="B83" s="86" t="s">
        <v>377</v>
      </c>
    </row>
    <row r="84" spans="1:2" x14ac:dyDescent="0.45">
      <c r="A84" s="86">
        <v>23</v>
      </c>
      <c r="B84" s="86" t="s">
        <v>337</v>
      </c>
    </row>
    <row r="85" spans="1:2" x14ac:dyDescent="0.45">
      <c r="A85" s="86">
        <v>24</v>
      </c>
      <c r="B85" s="86" t="s">
        <v>379</v>
      </c>
    </row>
    <row r="86" spans="1:2" x14ac:dyDescent="0.45">
      <c r="A86" s="86">
        <v>25</v>
      </c>
      <c r="B86" s="86" t="s">
        <v>378</v>
      </c>
    </row>
    <row r="87" spans="1:2" x14ac:dyDescent="0.45">
      <c r="A87" s="86">
        <v>26</v>
      </c>
      <c r="B87" s="86" t="s">
        <v>310</v>
      </c>
    </row>
    <row r="88" spans="1:2" x14ac:dyDescent="0.45">
      <c r="A88" s="86">
        <v>27</v>
      </c>
      <c r="B88" s="86" t="s">
        <v>311</v>
      </c>
    </row>
    <row r="89" spans="1:2" x14ac:dyDescent="0.45">
      <c r="A89" s="86">
        <v>28</v>
      </c>
      <c r="B89" s="86" t="s">
        <v>312</v>
      </c>
    </row>
    <row r="90" spans="1:2" x14ac:dyDescent="0.45">
      <c r="A90" s="86">
        <v>29</v>
      </c>
      <c r="B90" s="86" t="s">
        <v>313</v>
      </c>
    </row>
    <row r="91" spans="1:2" x14ac:dyDescent="0.45">
      <c r="A91" s="86">
        <v>30</v>
      </c>
      <c r="B91" s="86" t="s">
        <v>314</v>
      </c>
    </row>
    <row r="92" spans="1:2" x14ac:dyDescent="0.45">
      <c r="A92" s="86">
        <v>31</v>
      </c>
      <c r="B92" s="86" t="s">
        <v>315</v>
      </c>
    </row>
    <row r="93" spans="1:2" x14ac:dyDescent="0.45">
      <c r="A93" s="86">
        <v>32</v>
      </c>
      <c r="B93" s="86" t="s">
        <v>316</v>
      </c>
    </row>
    <row r="94" spans="1:2" x14ac:dyDescent="0.45">
      <c r="A94" s="86">
        <v>33</v>
      </c>
      <c r="B94" s="86" t="s">
        <v>317</v>
      </c>
    </row>
    <row r="95" spans="1:2" x14ac:dyDescent="0.45">
      <c r="A95" s="86">
        <v>34</v>
      </c>
      <c r="B95" s="86" t="s">
        <v>318</v>
      </c>
    </row>
    <row r="96" spans="1:2" x14ac:dyDescent="0.45">
      <c r="A96" s="86">
        <v>35</v>
      </c>
      <c r="B96" s="86" t="s">
        <v>319</v>
      </c>
    </row>
    <row r="97" spans="1:2" x14ac:dyDescent="0.45">
      <c r="A97" s="86">
        <v>36</v>
      </c>
      <c r="B97" s="86" t="s">
        <v>320</v>
      </c>
    </row>
    <row r="98" spans="1:2" x14ac:dyDescent="0.45">
      <c r="A98" s="86">
        <v>37</v>
      </c>
      <c r="B98" s="86" t="s">
        <v>322</v>
      </c>
    </row>
    <row r="99" spans="1:2" x14ac:dyDescent="0.45">
      <c r="A99" s="86">
        <v>38</v>
      </c>
      <c r="B99" s="86" t="s">
        <v>321</v>
      </c>
    </row>
    <row r="100" spans="1:2" x14ac:dyDescent="0.45">
      <c r="A100" s="86">
        <v>39</v>
      </c>
      <c r="B100" s="86" t="s">
        <v>387</v>
      </c>
    </row>
    <row r="101" spans="1:2" x14ac:dyDescent="0.45">
      <c r="A101" s="86">
        <v>40</v>
      </c>
      <c r="B101" s="86" t="s">
        <v>323</v>
      </c>
    </row>
    <row r="102" spans="1:2" x14ac:dyDescent="0.45">
      <c r="A102" s="86">
        <v>41</v>
      </c>
      <c r="B102" s="86" t="s">
        <v>6</v>
      </c>
    </row>
    <row r="103" spans="1:2" x14ac:dyDescent="0.45">
      <c r="A103" s="86">
        <v>42</v>
      </c>
    </row>
  </sheetData>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16"/>
  <sheetViews>
    <sheetView workbookViewId="0">
      <selection activeCell="B1" sqref="B1"/>
    </sheetView>
  </sheetViews>
  <sheetFormatPr baseColWidth="10" defaultColWidth="11.41015625" defaultRowHeight="12.7" x14ac:dyDescent="0.4"/>
  <cols>
    <col min="1" max="1" width="13.1171875" style="37" customWidth="1"/>
    <col min="2" max="2" width="62" style="37" customWidth="1"/>
    <col min="3" max="16384" width="11.41015625" style="37"/>
  </cols>
  <sheetData>
    <row r="1" spans="1:3" ht="13" thickBot="1" x14ac:dyDescent="0.45">
      <c r="A1" s="44" t="s">
        <v>214</v>
      </c>
      <c r="B1" s="56">
        <v>14</v>
      </c>
      <c r="C1" s="44">
        <f>MAX($A$3:$A$35)-1</f>
        <v>13</v>
      </c>
    </row>
    <row r="2" spans="1:3" ht="13" thickTop="1" x14ac:dyDescent="0.4">
      <c r="A2" s="46" t="s">
        <v>32</v>
      </c>
      <c r="B2" s="57" t="s">
        <v>33</v>
      </c>
      <c r="C2" s="44" t="s">
        <v>34</v>
      </c>
    </row>
    <row r="3" spans="1:3" ht="14" x14ac:dyDescent="0.4">
      <c r="A3" s="42">
        <v>1</v>
      </c>
      <c r="B3" s="72" t="s">
        <v>215</v>
      </c>
      <c r="C3" s="73"/>
    </row>
    <row r="4" spans="1:3" ht="14" x14ac:dyDescent="0.4">
      <c r="A4" s="42">
        <v>2</v>
      </c>
      <c r="B4" s="72" t="s">
        <v>216</v>
      </c>
      <c r="C4" s="25" t="s">
        <v>36</v>
      </c>
    </row>
    <row r="5" spans="1:3" ht="14" x14ac:dyDescent="0.4">
      <c r="A5" s="42">
        <v>3</v>
      </c>
      <c r="B5" s="72" t="s">
        <v>217</v>
      </c>
      <c r="C5" s="72"/>
    </row>
    <row r="6" spans="1:3" ht="14" x14ac:dyDescent="0.4">
      <c r="A6" s="42">
        <v>4</v>
      </c>
      <c r="B6" s="72" t="s">
        <v>218</v>
      </c>
      <c r="C6" s="72" t="s">
        <v>36</v>
      </c>
    </row>
    <row r="7" spans="1:3" ht="14" x14ac:dyDescent="0.4">
      <c r="A7" s="42">
        <v>5</v>
      </c>
      <c r="B7" s="72" t="s">
        <v>219</v>
      </c>
      <c r="C7" s="72"/>
    </row>
    <row r="8" spans="1:3" ht="14" x14ac:dyDescent="0.4">
      <c r="A8" s="42">
        <v>6</v>
      </c>
      <c r="B8" s="72" t="s">
        <v>220</v>
      </c>
      <c r="C8" s="72"/>
    </row>
    <row r="9" spans="1:3" ht="14" x14ac:dyDescent="0.4">
      <c r="A9" s="42">
        <v>7</v>
      </c>
      <c r="B9" s="72" t="s">
        <v>221</v>
      </c>
      <c r="C9" s="72"/>
    </row>
    <row r="10" spans="1:3" ht="14" x14ac:dyDescent="0.4">
      <c r="A10" s="42">
        <v>8</v>
      </c>
      <c r="B10" s="72" t="s">
        <v>242</v>
      </c>
      <c r="C10" s="72"/>
    </row>
    <row r="11" spans="1:3" ht="14" x14ac:dyDescent="0.4">
      <c r="A11" s="42">
        <v>9</v>
      </c>
      <c r="B11" s="72" t="s">
        <v>222</v>
      </c>
      <c r="C11" s="72"/>
    </row>
    <row r="12" spans="1:3" ht="14" x14ac:dyDescent="0.4">
      <c r="A12" s="42">
        <v>10</v>
      </c>
      <c r="B12" s="72" t="s">
        <v>223</v>
      </c>
      <c r="C12" s="72"/>
    </row>
    <row r="13" spans="1:3" ht="14" x14ac:dyDescent="0.4">
      <c r="A13" s="42">
        <v>11</v>
      </c>
      <c r="B13" s="72" t="s">
        <v>224</v>
      </c>
      <c r="C13" s="72"/>
    </row>
    <row r="14" spans="1:3" ht="14" x14ac:dyDescent="0.4">
      <c r="A14" s="42">
        <v>12</v>
      </c>
      <c r="B14" s="72" t="s">
        <v>175</v>
      </c>
      <c r="C14" s="72"/>
    </row>
    <row r="15" spans="1:3" x14ac:dyDescent="0.4">
      <c r="A15" s="42">
        <v>13</v>
      </c>
      <c r="B15" s="29" t="s">
        <v>6</v>
      </c>
      <c r="C15" s="42"/>
    </row>
    <row r="16" spans="1:3" x14ac:dyDescent="0.4">
      <c r="A16" s="42">
        <v>14</v>
      </c>
      <c r="B16" s="29"/>
      <c r="C16" s="4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45"/>
  <sheetViews>
    <sheetView workbookViewId="0">
      <selection activeCell="B1" sqref="B1"/>
    </sheetView>
  </sheetViews>
  <sheetFormatPr baseColWidth="10" defaultColWidth="11.41015625" defaultRowHeight="15.35" x14ac:dyDescent="0.5"/>
  <cols>
    <col min="1" max="1" width="15" style="49" customWidth="1"/>
    <col min="2" max="2" width="55.1171875" style="51" customWidth="1"/>
    <col min="3" max="16384" width="11.41015625" style="49"/>
  </cols>
  <sheetData>
    <row r="1" spans="1:4" ht="15.7" thickBot="1" x14ac:dyDescent="0.55000000000000004">
      <c r="A1" s="70" t="s">
        <v>179</v>
      </c>
      <c r="B1" s="69">
        <v>25</v>
      </c>
      <c r="C1" s="49">
        <f>MAX($A$3:$A$27)-1</f>
        <v>24</v>
      </c>
    </row>
    <row r="2" spans="1:4" ht="15.7" thickTop="1" x14ac:dyDescent="0.5">
      <c r="A2" s="68" t="s">
        <v>32</v>
      </c>
      <c r="B2" s="67" t="s">
        <v>33</v>
      </c>
      <c r="C2" s="49" t="s">
        <v>34</v>
      </c>
    </row>
    <row r="3" spans="1:4" x14ac:dyDescent="0.5">
      <c r="A3" s="61">
        <v>1</v>
      </c>
      <c r="B3" s="64" t="s">
        <v>211</v>
      </c>
      <c r="C3" s="48"/>
      <c r="D3" s="66">
        <v>3</v>
      </c>
    </row>
    <row r="4" spans="1:4" x14ac:dyDescent="0.5">
      <c r="A4" s="61">
        <v>2</v>
      </c>
      <c r="B4" s="64" t="s">
        <v>210</v>
      </c>
      <c r="C4" s="49" t="s">
        <v>36</v>
      </c>
      <c r="D4" s="49">
        <v>3</v>
      </c>
    </row>
    <row r="5" spans="1:4" x14ac:dyDescent="0.5">
      <c r="A5" s="61">
        <v>3</v>
      </c>
      <c r="B5" s="64" t="s">
        <v>209</v>
      </c>
      <c r="D5" s="49" t="s">
        <v>208</v>
      </c>
    </row>
    <row r="6" spans="1:4" x14ac:dyDescent="0.5">
      <c r="A6" s="61">
        <v>4</v>
      </c>
      <c r="B6" s="64" t="s">
        <v>207</v>
      </c>
    </row>
    <row r="7" spans="1:4" x14ac:dyDescent="0.5">
      <c r="A7" s="61">
        <v>5</v>
      </c>
      <c r="B7" s="64" t="s">
        <v>188</v>
      </c>
      <c r="D7" s="49">
        <v>3</v>
      </c>
    </row>
    <row r="8" spans="1:4" x14ac:dyDescent="0.5">
      <c r="A8" s="61">
        <v>6</v>
      </c>
      <c r="B8" s="64" t="s">
        <v>206</v>
      </c>
    </row>
    <row r="9" spans="1:4" x14ac:dyDescent="0.5">
      <c r="A9" s="61">
        <v>7</v>
      </c>
      <c r="B9" s="64" t="s">
        <v>205</v>
      </c>
    </row>
    <row r="10" spans="1:4" x14ac:dyDescent="0.5">
      <c r="A10" s="61">
        <v>8</v>
      </c>
      <c r="B10" s="64" t="s">
        <v>204</v>
      </c>
      <c r="C10" s="49" t="s">
        <v>36</v>
      </c>
    </row>
    <row r="11" spans="1:4" ht="28" x14ac:dyDescent="0.5">
      <c r="A11" s="61">
        <v>9</v>
      </c>
      <c r="B11" s="64" t="s">
        <v>203</v>
      </c>
    </row>
    <row r="12" spans="1:4" x14ac:dyDescent="0.5">
      <c r="A12" s="61">
        <v>10</v>
      </c>
      <c r="B12" s="64" t="s">
        <v>202</v>
      </c>
    </row>
    <row r="13" spans="1:4" x14ac:dyDescent="0.5">
      <c r="A13" s="61">
        <v>11</v>
      </c>
      <c r="B13" s="64" t="s">
        <v>201</v>
      </c>
    </row>
    <row r="14" spans="1:4" ht="28" x14ac:dyDescent="0.5">
      <c r="A14" s="61">
        <v>12</v>
      </c>
      <c r="B14" s="64" t="s">
        <v>200</v>
      </c>
    </row>
    <row r="15" spans="1:4" ht="28" x14ac:dyDescent="0.5">
      <c r="A15" s="61">
        <v>13</v>
      </c>
      <c r="B15" s="64" t="s">
        <v>199</v>
      </c>
    </row>
    <row r="16" spans="1:4" x14ac:dyDescent="0.5">
      <c r="A16" s="61">
        <v>14</v>
      </c>
      <c r="B16" s="64" t="s">
        <v>212</v>
      </c>
    </row>
    <row r="17" spans="1:5" x14ac:dyDescent="0.5">
      <c r="A17" s="61">
        <v>15</v>
      </c>
      <c r="B17" s="64" t="s">
        <v>213</v>
      </c>
      <c r="C17" s="65"/>
      <c r="D17" s="49">
        <v>4</v>
      </c>
      <c r="E17" s="49">
        <v>8</v>
      </c>
    </row>
    <row r="18" spans="1:5" ht="28" x14ac:dyDescent="0.5">
      <c r="A18" s="61">
        <v>16</v>
      </c>
      <c r="B18" s="64" t="s">
        <v>198</v>
      </c>
      <c r="D18" s="49">
        <v>11</v>
      </c>
    </row>
    <row r="19" spans="1:5" ht="28" x14ac:dyDescent="0.5">
      <c r="A19" s="61">
        <v>17</v>
      </c>
      <c r="B19" s="64" t="s">
        <v>197</v>
      </c>
      <c r="D19" s="49">
        <v>1</v>
      </c>
    </row>
    <row r="20" spans="1:5" x14ac:dyDescent="0.5">
      <c r="A20" s="61">
        <v>18</v>
      </c>
      <c r="B20" s="64" t="s">
        <v>196</v>
      </c>
      <c r="D20" s="49">
        <v>8</v>
      </c>
    </row>
    <row r="21" spans="1:5" x14ac:dyDescent="0.5">
      <c r="A21" s="61">
        <v>19</v>
      </c>
      <c r="B21" s="64" t="s">
        <v>195</v>
      </c>
      <c r="C21" s="49" t="s">
        <v>36</v>
      </c>
    </row>
    <row r="22" spans="1:5" x14ac:dyDescent="0.5">
      <c r="A22" s="61">
        <v>20</v>
      </c>
      <c r="B22" s="64" t="s">
        <v>194</v>
      </c>
    </row>
    <row r="23" spans="1:5" x14ac:dyDescent="0.5">
      <c r="A23" s="61">
        <v>21</v>
      </c>
      <c r="B23" s="64" t="s">
        <v>193</v>
      </c>
      <c r="C23" s="49" t="s">
        <v>36</v>
      </c>
    </row>
    <row r="24" spans="1:5" x14ac:dyDescent="0.5">
      <c r="A24" s="61">
        <v>22</v>
      </c>
      <c r="B24" s="64" t="s">
        <v>192</v>
      </c>
      <c r="D24" s="49">
        <v>1</v>
      </c>
    </row>
    <row r="25" spans="1:5" ht="28" x14ac:dyDescent="0.5">
      <c r="A25" s="61">
        <v>23</v>
      </c>
      <c r="B25" s="64" t="s">
        <v>336</v>
      </c>
    </row>
    <row r="26" spans="1:5" x14ac:dyDescent="0.5">
      <c r="A26" s="61">
        <v>24</v>
      </c>
      <c r="B26" s="64" t="s">
        <v>6</v>
      </c>
    </row>
    <row r="27" spans="1:5" x14ac:dyDescent="0.5">
      <c r="A27" s="61">
        <v>25</v>
      </c>
      <c r="B27" s="64"/>
    </row>
    <row r="28" spans="1:5" x14ac:dyDescent="0.5">
      <c r="B28" s="61"/>
    </row>
    <row r="29" spans="1:5" x14ac:dyDescent="0.5">
      <c r="B29" s="61"/>
    </row>
    <row r="31" spans="1:5" ht="15.7" thickBot="1" x14ac:dyDescent="0.55000000000000004">
      <c r="B31" s="51">
        <v>13</v>
      </c>
      <c r="C31" s="49">
        <f>MAX($A$33:$A$45)-1</f>
        <v>12</v>
      </c>
    </row>
    <row r="32" spans="1:5" ht="15.7" thickTop="1" x14ac:dyDescent="0.5">
      <c r="A32" s="63" t="s">
        <v>32</v>
      </c>
      <c r="B32" s="63" t="s">
        <v>191</v>
      </c>
    </row>
    <row r="33" spans="1:2" x14ac:dyDescent="0.5">
      <c r="A33" s="61">
        <v>1</v>
      </c>
      <c r="B33" s="61" t="s">
        <v>190</v>
      </c>
    </row>
    <row r="34" spans="1:2" x14ac:dyDescent="0.5">
      <c r="A34" s="61">
        <v>2</v>
      </c>
      <c r="B34" s="61" t="s">
        <v>189</v>
      </c>
    </row>
    <row r="35" spans="1:2" x14ac:dyDescent="0.5">
      <c r="A35" s="61">
        <v>3</v>
      </c>
      <c r="B35" s="61" t="s">
        <v>188</v>
      </c>
    </row>
    <row r="36" spans="1:2" x14ac:dyDescent="0.5">
      <c r="A36" s="61">
        <v>4</v>
      </c>
      <c r="B36" s="61" t="s">
        <v>182</v>
      </c>
    </row>
    <row r="37" spans="1:2" x14ac:dyDescent="0.5">
      <c r="A37" s="61">
        <v>5</v>
      </c>
      <c r="B37" s="61" t="s">
        <v>181</v>
      </c>
    </row>
    <row r="38" spans="1:2" x14ac:dyDescent="0.5">
      <c r="A38" s="61">
        <v>6</v>
      </c>
      <c r="B38" s="61" t="s">
        <v>180</v>
      </c>
    </row>
    <row r="39" spans="1:2" x14ac:dyDescent="0.5">
      <c r="A39" s="61">
        <v>7</v>
      </c>
      <c r="B39" s="61" t="s">
        <v>187</v>
      </c>
    </row>
    <row r="40" spans="1:2" x14ac:dyDescent="0.5">
      <c r="A40" s="61">
        <v>8</v>
      </c>
      <c r="B40" s="61" t="s">
        <v>186</v>
      </c>
    </row>
    <row r="41" spans="1:2" x14ac:dyDescent="0.5">
      <c r="A41" s="61">
        <v>9</v>
      </c>
      <c r="B41" s="61" t="s">
        <v>185</v>
      </c>
    </row>
    <row r="42" spans="1:2" x14ac:dyDescent="0.5">
      <c r="A42" s="61">
        <v>10</v>
      </c>
      <c r="B42" s="61" t="s">
        <v>184</v>
      </c>
    </row>
    <row r="43" spans="1:2" x14ac:dyDescent="0.5">
      <c r="A43" s="61">
        <v>11</v>
      </c>
      <c r="B43" s="62" t="s">
        <v>183</v>
      </c>
    </row>
    <row r="44" spans="1:2" x14ac:dyDescent="0.5">
      <c r="A44" s="61">
        <v>12</v>
      </c>
      <c r="B44" s="61" t="s">
        <v>6</v>
      </c>
    </row>
    <row r="45" spans="1:2" x14ac:dyDescent="0.5">
      <c r="A45" s="61">
        <v>13</v>
      </c>
      <c r="B45" s="1"/>
    </row>
  </sheetData>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0"/>
  <sheetViews>
    <sheetView workbookViewId="0">
      <selection activeCell="B1" sqref="B1"/>
    </sheetView>
  </sheetViews>
  <sheetFormatPr baseColWidth="10" defaultColWidth="11.41015625" defaultRowHeight="12.7" x14ac:dyDescent="0.4"/>
  <cols>
    <col min="1" max="1" width="13.1171875" style="81" customWidth="1"/>
    <col min="2" max="2" width="55.1171875" style="81" customWidth="1"/>
    <col min="3" max="16384" width="11.41015625" style="81"/>
  </cols>
  <sheetData>
    <row r="1" spans="1:3" ht="13" thickBot="1" x14ac:dyDescent="0.45">
      <c r="A1" s="79" t="s">
        <v>247</v>
      </c>
      <c r="B1" s="80">
        <v>5</v>
      </c>
      <c r="C1" s="80">
        <f>MAX(A3:A10)-1</f>
        <v>7</v>
      </c>
    </row>
    <row r="2" spans="1:3" ht="13" thickTop="1" x14ac:dyDescent="0.4">
      <c r="A2" s="82" t="s">
        <v>32</v>
      </c>
      <c r="B2" s="82" t="s">
        <v>33</v>
      </c>
    </row>
    <row r="3" spans="1:3" x14ac:dyDescent="0.4">
      <c r="A3" s="83">
        <v>1</v>
      </c>
      <c r="B3" s="84" t="s">
        <v>248</v>
      </c>
    </row>
    <row r="4" spans="1:3" x14ac:dyDescent="0.4">
      <c r="A4" s="83">
        <v>2</v>
      </c>
      <c r="B4" s="83" t="s">
        <v>249</v>
      </c>
      <c r="C4" s="85"/>
    </row>
    <row r="5" spans="1:3" x14ac:dyDescent="0.4">
      <c r="A5" s="83">
        <v>3</v>
      </c>
      <c r="B5" s="83" t="s">
        <v>250</v>
      </c>
      <c r="C5" s="85"/>
    </row>
    <row r="6" spans="1:3" x14ac:dyDescent="0.4">
      <c r="A6" s="83">
        <v>4</v>
      </c>
      <c r="B6" s="83" t="s">
        <v>332</v>
      </c>
      <c r="C6" s="85"/>
    </row>
    <row r="7" spans="1:3" x14ac:dyDescent="0.4">
      <c r="A7" s="83">
        <v>5</v>
      </c>
      <c r="B7" s="83" t="s">
        <v>388</v>
      </c>
      <c r="C7" s="85"/>
    </row>
    <row r="8" spans="1:3" x14ac:dyDescent="0.4">
      <c r="A8" s="83">
        <v>6</v>
      </c>
      <c r="B8" s="83" t="s">
        <v>389</v>
      </c>
      <c r="C8" s="85"/>
    </row>
    <row r="9" spans="1:3" x14ac:dyDescent="0.4">
      <c r="A9" s="83">
        <v>7</v>
      </c>
      <c r="B9" s="83" t="s">
        <v>6</v>
      </c>
      <c r="C9" s="79"/>
    </row>
    <row r="10" spans="1:3" x14ac:dyDescent="0.4">
      <c r="A10" s="83">
        <v>8</v>
      </c>
      <c r="B10" s="83"/>
      <c r="C10" s="79"/>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73624-9E82-4D5A-BC1A-7CDC5B131E7C}">
  <dimension ref="A1:I55"/>
  <sheetViews>
    <sheetView workbookViewId="0"/>
  </sheetViews>
  <sheetFormatPr baseColWidth="10" defaultColWidth="11.41015625" defaultRowHeight="14" x14ac:dyDescent="0.45"/>
  <cols>
    <col min="1" max="16384" width="11.41015625" style="86"/>
  </cols>
  <sheetData>
    <row r="1" spans="1:9" x14ac:dyDescent="0.45">
      <c r="A1" s="130"/>
      <c r="B1" s="130"/>
      <c r="C1" s="130"/>
      <c r="D1" s="130"/>
      <c r="E1" s="130"/>
      <c r="F1" s="130"/>
      <c r="G1" s="130"/>
      <c r="H1" s="130"/>
      <c r="I1" s="130"/>
    </row>
    <row r="2" spans="1:9" x14ac:dyDescent="0.45">
      <c r="A2" s="130"/>
      <c r="B2" s="130"/>
      <c r="C2" s="130"/>
      <c r="D2" s="130"/>
      <c r="E2" s="130"/>
      <c r="F2" s="130"/>
      <c r="G2" s="130"/>
      <c r="H2" s="130"/>
      <c r="I2" s="130"/>
    </row>
    <row r="3" spans="1:9" x14ac:dyDescent="0.45">
      <c r="A3" s="130"/>
      <c r="B3" s="130"/>
      <c r="C3" s="130"/>
      <c r="D3" s="130"/>
      <c r="E3" s="130"/>
      <c r="F3" s="130"/>
      <c r="G3" s="130"/>
      <c r="H3" s="130"/>
      <c r="I3" s="130"/>
    </row>
    <row r="4" spans="1:9" x14ac:dyDescent="0.45">
      <c r="A4" s="130"/>
      <c r="B4" s="130"/>
      <c r="C4" s="130"/>
      <c r="D4" s="130"/>
      <c r="E4" s="130"/>
      <c r="F4" s="130"/>
      <c r="G4" s="130"/>
      <c r="H4" s="130"/>
      <c r="I4" s="130"/>
    </row>
    <row r="5" spans="1:9" x14ac:dyDescent="0.45">
      <c r="A5" s="130"/>
      <c r="B5" s="130"/>
      <c r="C5" s="130"/>
      <c r="D5" s="130"/>
      <c r="E5" s="130"/>
      <c r="F5" s="130"/>
      <c r="G5" s="130"/>
      <c r="H5" s="130"/>
      <c r="I5" s="130"/>
    </row>
    <row r="6" spans="1:9" x14ac:dyDescent="0.45">
      <c r="A6" s="130"/>
      <c r="B6" s="130"/>
      <c r="C6" s="130"/>
      <c r="D6" s="130"/>
      <c r="E6" s="130"/>
      <c r="F6" s="130"/>
      <c r="G6" s="130"/>
      <c r="H6" s="130"/>
      <c r="I6" s="130"/>
    </row>
    <row r="7" spans="1:9" x14ac:dyDescent="0.45">
      <c r="A7" s="130"/>
      <c r="B7" s="130"/>
      <c r="C7" s="130"/>
      <c r="D7" s="130"/>
      <c r="E7" s="130"/>
      <c r="F7" s="130"/>
      <c r="G7" s="130"/>
      <c r="H7" s="130"/>
      <c r="I7" s="130"/>
    </row>
    <row r="8" spans="1:9" x14ac:dyDescent="0.45">
      <c r="A8" s="130"/>
      <c r="B8" s="130"/>
      <c r="C8" s="130"/>
      <c r="D8" s="130"/>
      <c r="E8" s="130"/>
      <c r="F8" s="130"/>
      <c r="G8" s="130"/>
      <c r="H8" s="130"/>
      <c r="I8" s="130"/>
    </row>
    <row r="9" spans="1:9" x14ac:dyDescent="0.45">
      <c r="A9" s="130"/>
      <c r="B9" s="130"/>
      <c r="C9" s="130"/>
      <c r="D9" s="130"/>
      <c r="E9" s="130"/>
      <c r="F9" s="130"/>
      <c r="G9" s="130"/>
      <c r="H9" s="130"/>
      <c r="I9" s="130"/>
    </row>
    <row r="10" spans="1:9" x14ac:dyDescent="0.45">
      <c r="A10" s="130"/>
      <c r="B10" s="130"/>
      <c r="C10" s="130"/>
      <c r="D10" s="130"/>
      <c r="E10" s="130"/>
      <c r="F10" s="130"/>
      <c r="G10" s="130"/>
      <c r="H10" s="130"/>
      <c r="I10" s="130"/>
    </row>
    <row r="11" spans="1:9" x14ac:dyDescent="0.45">
      <c r="A11" s="130"/>
      <c r="B11" s="130"/>
      <c r="C11" s="130"/>
      <c r="D11" s="130"/>
      <c r="E11" s="130"/>
      <c r="F11" s="130"/>
      <c r="G11" s="130"/>
      <c r="H11" s="130"/>
      <c r="I11" s="130"/>
    </row>
    <row r="12" spans="1:9" x14ac:dyDescent="0.45">
      <c r="A12" s="130"/>
      <c r="B12" s="130"/>
      <c r="C12" s="130"/>
      <c r="D12" s="130"/>
      <c r="E12" s="130"/>
      <c r="F12" s="130"/>
      <c r="G12" s="130"/>
      <c r="H12" s="130"/>
      <c r="I12" s="130"/>
    </row>
    <row r="13" spans="1:9" x14ac:dyDescent="0.45">
      <c r="A13" s="130"/>
      <c r="B13" s="130"/>
      <c r="C13" s="130"/>
      <c r="D13" s="130"/>
      <c r="E13" s="130"/>
      <c r="F13" s="130"/>
      <c r="G13" s="130"/>
      <c r="H13" s="130"/>
      <c r="I13" s="130"/>
    </row>
    <row r="14" spans="1:9" x14ac:dyDescent="0.45">
      <c r="A14" s="130"/>
      <c r="B14" s="130"/>
      <c r="C14" s="130"/>
      <c r="D14" s="130"/>
      <c r="E14" s="130"/>
      <c r="F14" s="130"/>
      <c r="G14" s="130"/>
      <c r="H14" s="130"/>
      <c r="I14" s="130"/>
    </row>
    <row r="15" spans="1:9" x14ac:dyDescent="0.45">
      <c r="A15" s="130"/>
      <c r="B15" s="130"/>
      <c r="C15" s="130"/>
      <c r="D15" s="130"/>
      <c r="E15" s="130"/>
      <c r="F15" s="130"/>
      <c r="G15" s="130"/>
      <c r="H15" s="130"/>
      <c r="I15" s="130"/>
    </row>
    <row r="16" spans="1:9" x14ac:dyDescent="0.45">
      <c r="A16" s="130"/>
      <c r="B16" s="130"/>
      <c r="C16" s="130"/>
      <c r="D16" s="130"/>
      <c r="E16" s="130"/>
      <c r="F16" s="130"/>
      <c r="G16" s="130"/>
      <c r="H16" s="130"/>
      <c r="I16" s="130"/>
    </row>
    <row r="17" spans="1:9" x14ac:dyDescent="0.45">
      <c r="A17" s="130"/>
      <c r="B17" s="130"/>
      <c r="C17" s="130"/>
      <c r="D17" s="130"/>
      <c r="E17" s="130"/>
      <c r="F17" s="130"/>
      <c r="G17" s="130"/>
      <c r="H17" s="130"/>
      <c r="I17" s="130"/>
    </row>
    <row r="18" spans="1:9" x14ac:dyDescent="0.45">
      <c r="A18" s="130"/>
      <c r="B18" s="130"/>
      <c r="C18" s="130"/>
      <c r="D18" s="130"/>
      <c r="E18" s="130"/>
      <c r="F18" s="130"/>
      <c r="G18" s="130"/>
      <c r="H18" s="130"/>
      <c r="I18" s="130"/>
    </row>
    <row r="19" spans="1:9" x14ac:dyDescent="0.45">
      <c r="A19" s="130"/>
      <c r="B19" s="130"/>
      <c r="C19" s="130"/>
      <c r="D19" s="130"/>
      <c r="E19" s="130"/>
      <c r="F19" s="130"/>
      <c r="G19" s="130"/>
      <c r="H19" s="130"/>
      <c r="I19" s="130"/>
    </row>
    <row r="20" spans="1:9" x14ac:dyDescent="0.45">
      <c r="A20" s="130"/>
      <c r="B20" s="130"/>
      <c r="C20" s="130"/>
      <c r="D20" s="130"/>
      <c r="E20" s="130"/>
      <c r="F20" s="130"/>
      <c r="G20" s="130"/>
      <c r="H20" s="130"/>
      <c r="I20" s="130"/>
    </row>
    <row r="21" spans="1:9" x14ac:dyDescent="0.45">
      <c r="A21" s="130"/>
      <c r="B21" s="130"/>
      <c r="C21" s="130"/>
      <c r="D21" s="130"/>
      <c r="E21" s="130"/>
      <c r="F21" s="130"/>
      <c r="G21" s="130"/>
      <c r="H21" s="130"/>
      <c r="I21" s="130"/>
    </row>
    <row r="22" spans="1:9" x14ac:dyDescent="0.45">
      <c r="A22" s="130"/>
      <c r="B22" s="130"/>
      <c r="C22" s="130"/>
      <c r="D22" s="130"/>
      <c r="E22" s="130"/>
      <c r="F22" s="130"/>
      <c r="G22" s="130"/>
      <c r="H22" s="130"/>
      <c r="I22" s="130"/>
    </row>
    <row r="23" spans="1:9" x14ac:dyDescent="0.45">
      <c r="A23" s="130"/>
      <c r="B23" s="130"/>
      <c r="C23" s="130"/>
      <c r="D23" s="130"/>
      <c r="E23" s="130"/>
      <c r="F23" s="130"/>
      <c r="G23" s="130"/>
      <c r="H23" s="130"/>
      <c r="I23" s="130"/>
    </row>
    <row r="24" spans="1:9" x14ac:dyDescent="0.45">
      <c r="A24" s="130"/>
      <c r="B24" s="130"/>
      <c r="C24" s="130"/>
      <c r="D24" s="130"/>
      <c r="E24" s="130"/>
      <c r="F24" s="130"/>
      <c r="G24" s="130"/>
      <c r="H24" s="130"/>
      <c r="I24" s="130"/>
    </row>
    <row r="25" spans="1:9" x14ac:dyDescent="0.45">
      <c r="A25" s="130"/>
      <c r="B25" s="130"/>
      <c r="C25" s="130"/>
      <c r="D25" s="130"/>
      <c r="E25" s="130"/>
      <c r="F25" s="130"/>
      <c r="G25" s="130"/>
      <c r="H25" s="130"/>
      <c r="I25" s="130"/>
    </row>
    <row r="26" spans="1:9" x14ac:dyDescent="0.45">
      <c r="A26" s="130"/>
      <c r="B26" s="130"/>
      <c r="C26" s="130"/>
      <c r="D26" s="130"/>
      <c r="E26" s="130"/>
      <c r="F26" s="130"/>
      <c r="G26" s="130"/>
      <c r="H26" s="130"/>
      <c r="I26" s="130"/>
    </row>
    <row r="27" spans="1:9" x14ac:dyDescent="0.45">
      <c r="A27" s="130"/>
      <c r="B27" s="130"/>
      <c r="C27" s="130"/>
      <c r="D27" s="130"/>
      <c r="E27" s="130"/>
      <c r="F27" s="130"/>
      <c r="G27" s="130"/>
      <c r="H27" s="130"/>
      <c r="I27" s="130"/>
    </row>
    <row r="28" spans="1:9" x14ac:dyDescent="0.45">
      <c r="A28" s="130"/>
      <c r="B28" s="130"/>
      <c r="C28" s="130"/>
      <c r="D28" s="130"/>
      <c r="E28" s="130"/>
      <c r="F28" s="130"/>
      <c r="G28" s="130"/>
      <c r="H28" s="130"/>
      <c r="I28" s="130"/>
    </row>
    <row r="29" spans="1:9" x14ac:dyDescent="0.45">
      <c r="A29" s="130"/>
      <c r="B29" s="130"/>
      <c r="C29" s="130"/>
      <c r="D29" s="130"/>
      <c r="E29" s="130"/>
      <c r="F29" s="130"/>
      <c r="G29" s="130"/>
      <c r="H29" s="130"/>
      <c r="I29" s="130"/>
    </row>
    <row r="30" spans="1:9" x14ac:dyDescent="0.45">
      <c r="A30" s="130"/>
      <c r="B30" s="130"/>
      <c r="C30" s="130"/>
      <c r="D30" s="130"/>
      <c r="E30" s="130"/>
      <c r="F30" s="130"/>
      <c r="G30" s="130"/>
      <c r="H30" s="130"/>
      <c r="I30" s="130"/>
    </row>
    <row r="31" spans="1:9" x14ac:dyDescent="0.45">
      <c r="A31" s="130"/>
      <c r="B31" s="130"/>
      <c r="C31" s="130"/>
      <c r="D31" s="130"/>
      <c r="E31" s="130"/>
      <c r="F31" s="130"/>
      <c r="G31" s="130"/>
      <c r="H31" s="130"/>
      <c r="I31" s="130"/>
    </row>
    <row r="32" spans="1:9" x14ac:dyDescent="0.45">
      <c r="A32" s="130"/>
      <c r="B32" s="130"/>
      <c r="C32" s="130"/>
      <c r="D32" s="130"/>
      <c r="E32" s="130"/>
      <c r="F32" s="130"/>
      <c r="G32" s="130"/>
      <c r="H32" s="130"/>
      <c r="I32" s="130"/>
    </row>
    <row r="33" spans="1:9" x14ac:dyDescent="0.45">
      <c r="A33" s="130"/>
      <c r="B33" s="130"/>
      <c r="C33" s="130"/>
      <c r="D33" s="130"/>
      <c r="E33" s="130"/>
      <c r="F33" s="130"/>
      <c r="G33" s="130"/>
      <c r="H33" s="130"/>
      <c r="I33" s="130"/>
    </row>
    <row r="34" spans="1:9" x14ac:dyDescent="0.45">
      <c r="A34" s="130"/>
      <c r="B34" s="130"/>
      <c r="C34" s="130"/>
      <c r="D34" s="130"/>
      <c r="E34" s="130"/>
      <c r="F34" s="130"/>
      <c r="G34" s="130"/>
      <c r="H34" s="130"/>
      <c r="I34" s="130"/>
    </row>
    <row r="35" spans="1:9" x14ac:dyDescent="0.45">
      <c r="A35" s="130"/>
      <c r="B35" s="130"/>
      <c r="C35" s="130"/>
      <c r="D35" s="130"/>
      <c r="E35" s="130"/>
      <c r="F35" s="130"/>
      <c r="G35" s="130"/>
      <c r="H35" s="130"/>
      <c r="I35" s="130"/>
    </row>
    <row r="36" spans="1:9" x14ac:dyDescent="0.45">
      <c r="A36" s="130"/>
      <c r="B36" s="130"/>
      <c r="C36" s="130"/>
      <c r="D36" s="130"/>
      <c r="E36" s="130"/>
      <c r="F36" s="130"/>
      <c r="G36" s="130"/>
      <c r="H36" s="130"/>
      <c r="I36" s="130"/>
    </row>
    <row r="37" spans="1:9" x14ac:dyDescent="0.45">
      <c r="A37" s="130"/>
      <c r="B37" s="130"/>
      <c r="C37" s="130"/>
      <c r="D37" s="130"/>
      <c r="E37" s="130"/>
      <c r="F37" s="130"/>
      <c r="G37" s="130"/>
      <c r="H37" s="130"/>
      <c r="I37" s="130"/>
    </row>
    <row r="38" spans="1:9" x14ac:dyDescent="0.45">
      <c r="A38" s="130"/>
      <c r="B38" s="130"/>
      <c r="C38" s="130"/>
      <c r="D38" s="130"/>
      <c r="E38" s="130"/>
      <c r="F38" s="130"/>
      <c r="G38" s="130"/>
      <c r="H38" s="130"/>
      <c r="I38" s="130"/>
    </row>
    <row r="39" spans="1:9" x14ac:dyDescent="0.45">
      <c r="A39" s="130"/>
      <c r="B39" s="130"/>
      <c r="C39" s="130"/>
      <c r="D39" s="130"/>
      <c r="E39" s="130"/>
      <c r="F39" s="130"/>
      <c r="G39" s="130"/>
      <c r="H39" s="130"/>
      <c r="I39" s="130"/>
    </row>
    <row r="40" spans="1:9" x14ac:dyDescent="0.45">
      <c r="A40" s="130"/>
      <c r="B40" s="130"/>
      <c r="C40" s="130"/>
      <c r="D40" s="130"/>
      <c r="E40" s="130"/>
      <c r="F40" s="130"/>
      <c r="G40" s="130"/>
      <c r="H40" s="130"/>
      <c r="I40" s="130"/>
    </row>
    <row r="41" spans="1:9" x14ac:dyDescent="0.45">
      <c r="A41" s="130"/>
      <c r="B41" s="130"/>
      <c r="C41" s="130"/>
      <c r="D41" s="130"/>
      <c r="E41" s="130"/>
      <c r="F41" s="130"/>
      <c r="G41" s="130"/>
      <c r="H41" s="130"/>
      <c r="I41" s="130"/>
    </row>
    <row r="42" spans="1:9" x14ac:dyDescent="0.45">
      <c r="A42" s="130"/>
      <c r="B42" s="130"/>
      <c r="C42" s="130"/>
      <c r="D42" s="130"/>
      <c r="E42" s="130"/>
      <c r="F42" s="130"/>
      <c r="G42" s="130"/>
      <c r="H42" s="130"/>
      <c r="I42" s="130"/>
    </row>
    <row r="43" spans="1:9" x14ac:dyDescent="0.45">
      <c r="A43" s="130"/>
      <c r="B43" s="130"/>
      <c r="C43" s="130"/>
      <c r="D43" s="130"/>
      <c r="E43" s="130"/>
      <c r="F43" s="130"/>
      <c r="G43" s="130"/>
      <c r="H43" s="130"/>
      <c r="I43" s="130"/>
    </row>
    <row r="44" spans="1:9" x14ac:dyDescent="0.45">
      <c r="A44" s="130"/>
      <c r="B44" s="130"/>
      <c r="C44" s="130"/>
      <c r="D44" s="130"/>
      <c r="E44" s="130"/>
      <c r="F44" s="130"/>
      <c r="G44" s="130"/>
      <c r="H44" s="130"/>
      <c r="I44" s="130"/>
    </row>
    <row r="45" spans="1:9" x14ac:dyDescent="0.45">
      <c r="A45" s="130"/>
      <c r="B45" s="130"/>
      <c r="C45" s="130"/>
      <c r="D45" s="130"/>
      <c r="E45" s="130"/>
      <c r="F45" s="130"/>
      <c r="G45" s="130"/>
      <c r="H45" s="130"/>
      <c r="I45" s="130"/>
    </row>
    <row r="46" spans="1:9" x14ac:dyDescent="0.45">
      <c r="A46" s="130"/>
      <c r="B46" s="130"/>
      <c r="C46" s="130"/>
      <c r="D46" s="130"/>
      <c r="E46" s="130"/>
      <c r="F46" s="130"/>
      <c r="G46" s="130"/>
      <c r="H46" s="130"/>
      <c r="I46" s="130"/>
    </row>
    <row r="47" spans="1:9" x14ac:dyDescent="0.45">
      <c r="A47" s="130"/>
      <c r="B47" s="130"/>
      <c r="C47" s="130"/>
      <c r="D47" s="130"/>
      <c r="E47" s="130"/>
      <c r="F47" s="130"/>
      <c r="G47" s="130"/>
      <c r="H47" s="130"/>
      <c r="I47" s="130"/>
    </row>
    <row r="48" spans="1:9" x14ac:dyDescent="0.45">
      <c r="A48" s="130"/>
      <c r="B48" s="130"/>
      <c r="C48" s="130"/>
      <c r="D48" s="130"/>
      <c r="E48" s="130"/>
      <c r="F48" s="130"/>
      <c r="G48" s="130"/>
      <c r="H48" s="130"/>
      <c r="I48" s="130"/>
    </row>
    <row r="49" spans="1:9" x14ac:dyDescent="0.45">
      <c r="A49" s="130"/>
      <c r="B49" s="130"/>
      <c r="C49" s="130"/>
      <c r="D49" s="130"/>
      <c r="E49" s="130"/>
      <c r="F49" s="130"/>
      <c r="G49" s="130"/>
      <c r="H49" s="130"/>
      <c r="I49" s="130"/>
    </row>
    <row r="50" spans="1:9" x14ac:dyDescent="0.45">
      <c r="A50" s="130"/>
      <c r="B50" s="130"/>
      <c r="C50" s="130"/>
      <c r="D50" s="130"/>
      <c r="E50" s="130"/>
      <c r="F50" s="130"/>
      <c r="G50" s="130"/>
      <c r="H50" s="130"/>
      <c r="I50" s="130"/>
    </row>
    <row r="51" spans="1:9" x14ac:dyDescent="0.45">
      <c r="A51" s="131" t="s">
        <v>403</v>
      </c>
      <c r="B51" s="131"/>
      <c r="C51" s="131"/>
      <c r="D51" s="131"/>
      <c r="E51" s="131"/>
      <c r="F51" s="130"/>
      <c r="G51" s="130"/>
      <c r="H51" s="130"/>
      <c r="I51" s="130"/>
    </row>
    <row r="52" spans="1:9" x14ac:dyDescent="0.45">
      <c r="A52" s="132" t="s">
        <v>402</v>
      </c>
      <c r="B52" s="131"/>
      <c r="C52" s="131"/>
      <c r="D52" s="131"/>
      <c r="E52" s="131"/>
      <c r="F52" s="130"/>
      <c r="G52" s="130"/>
      <c r="H52" s="130"/>
      <c r="I52" s="130"/>
    </row>
    <row r="53" spans="1:9" x14ac:dyDescent="0.45">
      <c r="B53" s="130"/>
      <c r="C53" s="130"/>
      <c r="D53" s="130"/>
      <c r="E53" s="130"/>
      <c r="F53" s="130"/>
      <c r="G53" s="130"/>
      <c r="H53" s="130"/>
      <c r="I53" s="130"/>
    </row>
    <row r="54" spans="1:9" x14ac:dyDescent="0.45">
      <c r="A54" s="130"/>
      <c r="B54" s="130"/>
      <c r="C54" s="130"/>
      <c r="D54" s="130"/>
      <c r="E54" s="130"/>
      <c r="F54" s="130"/>
      <c r="G54" s="130"/>
      <c r="H54" s="130"/>
      <c r="I54" s="130"/>
    </row>
    <row r="55" spans="1:9" x14ac:dyDescent="0.45">
      <c r="A55" s="130"/>
      <c r="B55" s="130"/>
      <c r="C55" s="130"/>
      <c r="D55" s="130"/>
      <c r="E55" s="130"/>
      <c r="F55" s="130"/>
      <c r="G55" s="130"/>
      <c r="H55" s="130"/>
      <c r="I55" s="130"/>
    </row>
  </sheetData>
  <sheetProtection algorithmName="SHA-512" hashValue="y1K4M5CozKZusQCS0HHhc2dQVWBr9j0Qf84L19SFyalTDal1gzpAG3M58cIpN4PmW+MXf0Vt4dKIggsQt5Oe+g==" saltValue="GiFZQNwbYFn2kNC+6+NHiQ==" spinCount="100000" sheet="1" objects="1" scenarios="1"/>
  <hyperlinks>
    <hyperlink ref="A52" r:id="rId1" xr:uid="{75BF3EEA-5602-4638-965C-3634F0098AC4}"/>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B4676-9EB8-4AFD-86BD-4FB582C2E30C}">
  <dimension ref="A1:C7"/>
  <sheetViews>
    <sheetView workbookViewId="0">
      <selection sqref="A1:C1"/>
    </sheetView>
  </sheetViews>
  <sheetFormatPr baseColWidth="10" defaultColWidth="11.41015625" defaultRowHeight="14" x14ac:dyDescent="0.45"/>
  <cols>
    <col min="1" max="3" width="27.5859375" style="118" customWidth="1"/>
    <col min="4" max="16384" width="11.41015625" style="118"/>
  </cols>
  <sheetData>
    <row r="1" spans="1:3" s="117" customFormat="1" ht="15" x14ac:dyDescent="0.45">
      <c r="A1" s="147" t="s">
        <v>56</v>
      </c>
      <c r="B1" s="147"/>
      <c r="C1" s="147"/>
    </row>
    <row r="2" spans="1:3" s="117" customFormat="1" ht="79.7" customHeight="1" x14ac:dyDescent="0.45">
      <c r="A2" s="145" t="s">
        <v>393</v>
      </c>
      <c r="B2" s="146"/>
      <c r="C2" s="146"/>
    </row>
    <row r="3" spans="1:3" s="117" customFormat="1" ht="66.2" customHeight="1" x14ac:dyDescent="0.45">
      <c r="A3" s="145" t="s">
        <v>69</v>
      </c>
      <c r="B3" s="146"/>
      <c r="C3" s="146"/>
    </row>
    <row r="4" spans="1:3" s="117" customFormat="1" ht="45" customHeight="1" x14ac:dyDescent="0.45">
      <c r="A4" s="145" t="s">
        <v>57</v>
      </c>
      <c r="B4" s="146"/>
      <c r="C4" s="146"/>
    </row>
    <row r="5" spans="1:3" s="117" customFormat="1" ht="45" customHeight="1" x14ac:dyDescent="0.45">
      <c r="A5" s="145" t="s">
        <v>70</v>
      </c>
      <c r="B5" s="145"/>
      <c r="C5" s="145"/>
    </row>
    <row r="6" spans="1:3" s="117" customFormat="1" ht="69.95" customHeight="1" x14ac:dyDescent="0.45">
      <c r="A6" s="145" t="s">
        <v>71</v>
      </c>
      <c r="B6" s="146"/>
      <c r="C6" s="146"/>
    </row>
    <row r="7" spans="1:3" s="117" customFormat="1" ht="65.25" customHeight="1" x14ac:dyDescent="0.45">
      <c r="A7" s="145" t="s">
        <v>75</v>
      </c>
      <c r="B7" s="146"/>
      <c r="C7" s="146"/>
    </row>
  </sheetData>
  <sheetProtection algorithmName="SHA-512" hashValue="N5MYhGxICQzusE9pJH7h0+nQS5y10EQS7QBY3qP0xImGc8JmbAdTR42yC5aIk70TwRCK3CUSU4XQaum9uyZFFw==" saltValue="doEOYqJCrDsryv6wd8U+t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16054-169B-47EA-B380-C36236AA31C3}">
  <dimension ref="A1:D16"/>
  <sheetViews>
    <sheetView workbookViewId="0"/>
  </sheetViews>
  <sheetFormatPr baseColWidth="10" defaultColWidth="11.41015625" defaultRowHeight="15.35" x14ac:dyDescent="0.5"/>
  <cols>
    <col min="1" max="3" width="27.5859375" style="121" customWidth="1"/>
    <col min="4" max="16384" width="11.41015625" style="121"/>
  </cols>
  <sheetData>
    <row r="1" spans="1:4" s="120" customFormat="1" x14ac:dyDescent="0.45">
      <c r="A1" s="119" t="s">
        <v>11</v>
      </c>
      <c r="B1" s="119"/>
      <c r="C1" s="119"/>
      <c r="D1" s="119"/>
    </row>
    <row r="2" spans="1:4" s="120" customFormat="1" ht="72" customHeight="1" x14ac:dyDescent="0.45">
      <c r="A2" s="148" t="s">
        <v>24</v>
      </c>
      <c r="B2" s="149"/>
      <c r="C2" s="149"/>
    </row>
    <row r="3" spans="1:4" s="120" customFormat="1" ht="59.45" customHeight="1" x14ac:dyDescent="0.45">
      <c r="A3" s="148" t="s">
        <v>25</v>
      </c>
      <c r="B3" s="149"/>
      <c r="C3" s="149"/>
    </row>
    <row r="4" spans="1:4" s="120" customFormat="1" ht="108" customHeight="1" x14ac:dyDescent="0.45">
      <c r="A4" s="148" t="s">
        <v>26</v>
      </c>
      <c r="B4" s="149"/>
      <c r="C4" s="149"/>
    </row>
    <row r="5" spans="1:4" s="120" customFormat="1" ht="154.5" customHeight="1" x14ac:dyDescent="0.45">
      <c r="A5" s="148" t="s">
        <v>27</v>
      </c>
      <c r="B5" s="148"/>
      <c r="C5" s="148"/>
    </row>
    <row r="6" spans="1:4" s="120" customFormat="1" ht="141.94999999999999" customHeight="1" x14ac:dyDescent="0.45">
      <c r="A6" s="148" t="s">
        <v>28</v>
      </c>
      <c r="B6" s="148"/>
      <c r="C6" s="148"/>
    </row>
    <row r="7" spans="1:4" s="120" customFormat="1" ht="195.2" customHeight="1" x14ac:dyDescent="0.45">
      <c r="A7" s="148" t="s">
        <v>394</v>
      </c>
      <c r="B7" s="149"/>
      <c r="C7" s="149"/>
    </row>
    <row r="8" spans="1:4" s="120" customFormat="1" ht="79.7" customHeight="1" x14ac:dyDescent="0.45">
      <c r="A8" s="148" t="s">
        <v>54</v>
      </c>
      <c r="B8" s="149"/>
      <c r="C8" s="149"/>
    </row>
    <row r="9" spans="1:4" x14ac:dyDescent="0.5">
      <c r="A9" s="150"/>
      <c r="B9" s="150"/>
      <c r="C9" s="150"/>
    </row>
    <row r="10" spans="1:4" x14ac:dyDescent="0.5">
      <c r="A10" s="150"/>
      <c r="B10" s="150"/>
      <c r="C10" s="150"/>
    </row>
    <row r="11" spans="1:4" x14ac:dyDescent="0.5">
      <c r="A11" s="150"/>
      <c r="B11" s="150"/>
      <c r="C11" s="150"/>
    </row>
    <row r="12" spans="1:4" x14ac:dyDescent="0.5">
      <c r="A12" s="150"/>
      <c r="B12" s="150"/>
      <c r="C12" s="150"/>
    </row>
    <row r="13" spans="1:4" x14ac:dyDescent="0.5">
      <c r="A13" s="150"/>
      <c r="B13" s="150"/>
      <c r="C13" s="150"/>
    </row>
    <row r="14" spans="1:4" x14ac:dyDescent="0.5">
      <c r="A14" s="150"/>
      <c r="B14" s="150"/>
      <c r="C14" s="150"/>
    </row>
    <row r="15" spans="1:4" x14ac:dyDescent="0.5">
      <c r="A15" s="150"/>
      <c r="B15" s="150"/>
      <c r="C15" s="150"/>
    </row>
    <row r="16" spans="1:4" x14ac:dyDescent="0.5">
      <c r="A16" s="150"/>
      <c r="B16" s="150"/>
      <c r="C16" s="150"/>
    </row>
  </sheetData>
  <sheetProtection algorithmName="SHA-512" hashValue="JVUzl9abyFruDH3NX3NbNzvhD6z3BrrXw6bB2W2Ew0ZwoelnroGScONWpBDLHEy17VHYoV0RWtMSUDrb1GO+KA==" saltValue="7095uuJ/fI0CzYLvsAgrWA=="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69C03-6B7F-4AF1-9123-587EF12FA48F}">
  <sheetPr>
    <pageSetUpPr fitToPage="1"/>
  </sheetPr>
  <dimension ref="A1:E11"/>
  <sheetViews>
    <sheetView workbookViewId="0">
      <selection sqref="A1:C1"/>
    </sheetView>
  </sheetViews>
  <sheetFormatPr baseColWidth="10" defaultColWidth="11.41015625" defaultRowHeight="15.35" x14ac:dyDescent="0.5"/>
  <cols>
    <col min="1" max="3" width="27.5859375" style="122" customWidth="1"/>
    <col min="4" max="16384" width="11.41015625" style="122"/>
  </cols>
  <sheetData>
    <row r="1" spans="1:5" ht="27.75" customHeight="1" x14ac:dyDescent="0.5">
      <c r="A1" s="151" t="s">
        <v>395</v>
      </c>
      <c r="B1" s="151"/>
      <c r="C1" s="151"/>
    </row>
    <row r="2" spans="1:5" s="123" customFormat="1" ht="99.95" customHeight="1" x14ac:dyDescent="0.45">
      <c r="A2" s="148" t="s">
        <v>396</v>
      </c>
      <c r="B2" s="149"/>
      <c r="C2" s="149"/>
      <c r="E2" s="124"/>
    </row>
    <row r="3" spans="1:5" s="123" customFormat="1" ht="45" customHeight="1" x14ac:dyDescent="0.45">
      <c r="A3" s="148" t="s">
        <v>397</v>
      </c>
      <c r="B3" s="149"/>
      <c r="C3" s="149"/>
      <c r="E3" s="124"/>
    </row>
    <row r="4" spans="1:5" s="123" customFormat="1" ht="66.75" customHeight="1" x14ac:dyDescent="0.45">
      <c r="A4" s="152" t="s">
        <v>398</v>
      </c>
      <c r="B4" s="153"/>
      <c r="C4" s="154"/>
      <c r="E4" s="124"/>
    </row>
    <row r="5" spans="1:5" ht="30.7" x14ac:dyDescent="0.5">
      <c r="A5" s="125" t="s">
        <v>37</v>
      </c>
      <c r="B5" s="125" t="s">
        <v>40</v>
      </c>
    </row>
    <row r="6" spans="1:5" x14ac:dyDescent="0.5">
      <c r="A6" s="126">
        <v>1379</v>
      </c>
      <c r="B6" s="126">
        <v>1380</v>
      </c>
    </row>
    <row r="7" spans="1:5" x14ac:dyDescent="0.5">
      <c r="A7" s="126">
        <v>179.34</v>
      </c>
      <c r="B7" s="126">
        <v>179</v>
      </c>
    </row>
    <row r="8" spans="1:5" x14ac:dyDescent="0.5">
      <c r="A8" s="126">
        <v>80.12</v>
      </c>
      <c r="B8" s="126">
        <v>80.099999999999994</v>
      </c>
    </row>
    <row r="9" spans="1:5" x14ac:dyDescent="0.5">
      <c r="A9" s="126">
        <v>7.8</v>
      </c>
      <c r="B9" s="127">
        <v>7.8</v>
      </c>
    </row>
    <row r="10" spans="1:5" ht="24" hidden="1" customHeight="1" x14ac:dyDescent="0.5">
      <c r="A10" s="155"/>
      <c r="B10" s="156"/>
      <c r="C10" s="156"/>
    </row>
    <row r="11" spans="1:5" x14ac:dyDescent="0.5">
      <c r="A11" s="126">
        <v>7.8320000000000001E-2</v>
      </c>
      <c r="B11" s="128">
        <v>7.8299999999999995E-2</v>
      </c>
    </row>
  </sheetData>
  <sheetProtection algorithmName="SHA-512" hashValue="+Sk1R7D9c2GQ0RN6vl71MVjcXhc2cB+abZm3Pdvo2cOTwXbls9IwGEHDlASXPKOFbaoNgySUkvNpnev+dXjfmA==" saltValue="5b2ir3sT56WaJNWVMJ2/l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6E0F2-9497-4A2B-A5B1-A52E2B0C8DDD}">
  <dimension ref="A1:H20"/>
  <sheetViews>
    <sheetView zoomScaleNormal="100" workbookViewId="0">
      <selection sqref="A1:H1"/>
    </sheetView>
  </sheetViews>
  <sheetFormatPr baseColWidth="10" defaultColWidth="11.41015625" defaultRowHeight="14" x14ac:dyDescent="0.45"/>
  <cols>
    <col min="1" max="8" width="10.5859375" style="116" customWidth="1"/>
    <col min="9" max="256" width="11.41015625" style="116"/>
    <col min="257" max="264" width="10.5859375" style="116" customWidth="1"/>
    <col min="265" max="512" width="11.41015625" style="116"/>
    <col min="513" max="520" width="10.5859375" style="116" customWidth="1"/>
    <col min="521" max="768" width="11.41015625" style="116"/>
    <col min="769" max="776" width="10.5859375" style="116" customWidth="1"/>
    <col min="777" max="1024" width="11.41015625" style="116"/>
    <col min="1025" max="1032" width="10.5859375" style="116" customWidth="1"/>
    <col min="1033" max="1280" width="11.41015625" style="116"/>
    <col min="1281" max="1288" width="10.5859375" style="116" customWidth="1"/>
    <col min="1289" max="1536" width="11.41015625" style="116"/>
    <col min="1537" max="1544" width="10.5859375" style="116" customWidth="1"/>
    <col min="1545" max="1792" width="11.41015625" style="116"/>
    <col min="1793" max="1800" width="10.5859375" style="116" customWidth="1"/>
    <col min="1801" max="2048" width="11.41015625" style="116"/>
    <col min="2049" max="2056" width="10.5859375" style="116" customWidth="1"/>
    <col min="2057" max="2304" width="11.41015625" style="116"/>
    <col min="2305" max="2312" width="10.5859375" style="116" customWidth="1"/>
    <col min="2313" max="2560" width="11.41015625" style="116"/>
    <col min="2561" max="2568" width="10.5859375" style="116" customWidth="1"/>
    <col min="2569" max="2816" width="11.41015625" style="116"/>
    <col min="2817" max="2824" width="10.5859375" style="116" customWidth="1"/>
    <col min="2825" max="3072" width="11.41015625" style="116"/>
    <col min="3073" max="3080" width="10.5859375" style="116" customWidth="1"/>
    <col min="3081" max="3328" width="11.41015625" style="116"/>
    <col min="3329" max="3336" width="10.5859375" style="116" customWidth="1"/>
    <col min="3337" max="3584" width="11.41015625" style="116"/>
    <col min="3585" max="3592" width="10.5859375" style="116" customWidth="1"/>
    <col min="3593" max="3840" width="11.41015625" style="116"/>
    <col min="3841" max="3848" width="10.5859375" style="116" customWidth="1"/>
    <col min="3849" max="4096" width="11.41015625" style="116"/>
    <col min="4097" max="4104" width="10.5859375" style="116" customWidth="1"/>
    <col min="4105" max="4352" width="11.41015625" style="116"/>
    <col min="4353" max="4360" width="10.5859375" style="116" customWidth="1"/>
    <col min="4361" max="4608" width="11.41015625" style="116"/>
    <col min="4609" max="4616" width="10.5859375" style="116" customWidth="1"/>
    <col min="4617" max="4864" width="11.41015625" style="116"/>
    <col min="4865" max="4872" width="10.5859375" style="116" customWidth="1"/>
    <col min="4873" max="5120" width="11.41015625" style="116"/>
    <col min="5121" max="5128" width="10.5859375" style="116" customWidth="1"/>
    <col min="5129" max="5376" width="11.41015625" style="116"/>
    <col min="5377" max="5384" width="10.5859375" style="116" customWidth="1"/>
    <col min="5385" max="5632" width="11.41015625" style="116"/>
    <col min="5633" max="5640" width="10.5859375" style="116" customWidth="1"/>
    <col min="5641" max="5888" width="11.41015625" style="116"/>
    <col min="5889" max="5896" width="10.5859375" style="116" customWidth="1"/>
    <col min="5897" max="6144" width="11.41015625" style="116"/>
    <col min="6145" max="6152" width="10.5859375" style="116" customWidth="1"/>
    <col min="6153" max="6400" width="11.41015625" style="116"/>
    <col min="6401" max="6408" width="10.5859375" style="116" customWidth="1"/>
    <col min="6409" max="6656" width="11.41015625" style="116"/>
    <col min="6657" max="6664" width="10.5859375" style="116" customWidth="1"/>
    <col min="6665" max="6912" width="11.41015625" style="116"/>
    <col min="6913" max="6920" width="10.5859375" style="116" customWidth="1"/>
    <col min="6921" max="7168" width="11.41015625" style="116"/>
    <col min="7169" max="7176" width="10.5859375" style="116" customWidth="1"/>
    <col min="7177" max="7424" width="11.41015625" style="116"/>
    <col min="7425" max="7432" width="10.5859375" style="116" customWidth="1"/>
    <col min="7433" max="7680" width="11.41015625" style="116"/>
    <col min="7681" max="7688" width="10.5859375" style="116" customWidth="1"/>
    <col min="7689" max="7936" width="11.41015625" style="116"/>
    <col min="7937" max="7944" width="10.5859375" style="116" customWidth="1"/>
    <col min="7945" max="8192" width="11.41015625" style="116"/>
    <col min="8193" max="8200" width="10.5859375" style="116" customWidth="1"/>
    <col min="8201" max="8448" width="11.41015625" style="116"/>
    <col min="8449" max="8456" width="10.5859375" style="116" customWidth="1"/>
    <col min="8457" max="8704" width="11.41015625" style="116"/>
    <col min="8705" max="8712" width="10.5859375" style="116" customWidth="1"/>
    <col min="8713" max="8960" width="11.41015625" style="116"/>
    <col min="8961" max="8968" width="10.5859375" style="116" customWidth="1"/>
    <col min="8969" max="9216" width="11.41015625" style="116"/>
    <col min="9217" max="9224" width="10.5859375" style="116" customWidth="1"/>
    <col min="9225" max="9472" width="11.41015625" style="116"/>
    <col min="9473" max="9480" width="10.5859375" style="116" customWidth="1"/>
    <col min="9481" max="9728" width="11.41015625" style="116"/>
    <col min="9729" max="9736" width="10.5859375" style="116" customWidth="1"/>
    <col min="9737" max="9984" width="11.41015625" style="116"/>
    <col min="9985" max="9992" width="10.5859375" style="116" customWidth="1"/>
    <col min="9993" max="10240" width="11.41015625" style="116"/>
    <col min="10241" max="10248" width="10.5859375" style="116" customWidth="1"/>
    <col min="10249" max="10496" width="11.41015625" style="116"/>
    <col min="10497" max="10504" width="10.5859375" style="116" customWidth="1"/>
    <col min="10505" max="10752" width="11.41015625" style="116"/>
    <col min="10753" max="10760" width="10.5859375" style="116" customWidth="1"/>
    <col min="10761" max="11008" width="11.41015625" style="116"/>
    <col min="11009" max="11016" width="10.5859375" style="116" customWidth="1"/>
    <col min="11017" max="11264" width="11.41015625" style="116"/>
    <col min="11265" max="11272" width="10.5859375" style="116" customWidth="1"/>
    <col min="11273" max="11520" width="11.41015625" style="116"/>
    <col min="11521" max="11528" width="10.5859375" style="116" customWidth="1"/>
    <col min="11529" max="11776" width="11.41015625" style="116"/>
    <col min="11777" max="11784" width="10.5859375" style="116" customWidth="1"/>
    <col min="11785" max="12032" width="11.41015625" style="116"/>
    <col min="12033" max="12040" width="10.5859375" style="116" customWidth="1"/>
    <col min="12041" max="12288" width="11.41015625" style="116"/>
    <col min="12289" max="12296" width="10.5859375" style="116" customWidth="1"/>
    <col min="12297" max="12544" width="11.41015625" style="116"/>
    <col min="12545" max="12552" width="10.5859375" style="116" customWidth="1"/>
    <col min="12553" max="12800" width="11.41015625" style="116"/>
    <col min="12801" max="12808" width="10.5859375" style="116" customWidth="1"/>
    <col min="12809" max="13056" width="11.41015625" style="116"/>
    <col min="13057" max="13064" width="10.5859375" style="116" customWidth="1"/>
    <col min="13065" max="13312" width="11.41015625" style="116"/>
    <col min="13313" max="13320" width="10.5859375" style="116" customWidth="1"/>
    <col min="13321" max="13568" width="11.41015625" style="116"/>
    <col min="13569" max="13576" width="10.5859375" style="116" customWidth="1"/>
    <col min="13577" max="13824" width="11.41015625" style="116"/>
    <col min="13825" max="13832" width="10.5859375" style="116" customWidth="1"/>
    <col min="13833" max="14080" width="11.41015625" style="116"/>
    <col min="14081" max="14088" width="10.5859375" style="116" customWidth="1"/>
    <col min="14089" max="14336" width="11.41015625" style="116"/>
    <col min="14337" max="14344" width="10.5859375" style="116" customWidth="1"/>
    <col min="14345" max="14592" width="11.41015625" style="116"/>
    <col min="14593" max="14600" width="10.5859375" style="116" customWidth="1"/>
    <col min="14601" max="14848" width="11.41015625" style="116"/>
    <col min="14849" max="14856" width="10.5859375" style="116" customWidth="1"/>
    <col min="14857" max="15104" width="11.41015625" style="116"/>
    <col min="15105" max="15112" width="10.5859375" style="116" customWidth="1"/>
    <col min="15113" max="15360" width="11.41015625" style="116"/>
    <col min="15361" max="15368" width="10.5859375" style="116" customWidth="1"/>
    <col min="15369" max="15616" width="11.41015625" style="116"/>
    <col min="15617" max="15624" width="10.5859375" style="116" customWidth="1"/>
    <col min="15625" max="15872" width="11.41015625" style="116"/>
    <col min="15873" max="15880" width="10.5859375" style="116" customWidth="1"/>
    <col min="15881" max="16128" width="11.41015625" style="116"/>
    <col min="16129" max="16136" width="10.5859375" style="116" customWidth="1"/>
    <col min="16137" max="16384" width="11.41015625" style="116"/>
  </cols>
  <sheetData>
    <row r="1" spans="1:8" s="129" customFormat="1" ht="20.100000000000001" customHeight="1" x14ac:dyDescent="0.45">
      <c r="A1" s="158" t="s">
        <v>358</v>
      </c>
      <c r="B1" s="158"/>
      <c r="C1" s="158"/>
      <c r="D1" s="158"/>
      <c r="E1" s="158"/>
      <c r="F1" s="158"/>
      <c r="G1" s="158"/>
      <c r="H1" s="158"/>
    </row>
    <row r="2" spans="1:8" s="129" customFormat="1" ht="43.5" customHeight="1" x14ac:dyDescent="0.45">
      <c r="A2" s="157" t="s">
        <v>359</v>
      </c>
      <c r="B2" s="157"/>
      <c r="C2" s="157"/>
      <c r="D2" s="157"/>
      <c r="E2" s="157"/>
      <c r="F2" s="157"/>
      <c r="G2" s="157"/>
      <c r="H2" s="157"/>
    </row>
    <row r="3" spans="1:8" s="129" customFormat="1" ht="35.1" customHeight="1" x14ac:dyDescent="0.45">
      <c r="A3" s="157" t="s">
        <v>360</v>
      </c>
      <c r="B3" s="157"/>
      <c r="C3" s="157"/>
      <c r="D3" s="157"/>
      <c r="E3" s="157"/>
      <c r="F3" s="157"/>
      <c r="G3" s="157"/>
      <c r="H3" s="157"/>
    </row>
    <row r="4" spans="1:8" s="129" customFormat="1" ht="99.75" customHeight="1" x14ac:dyDescent="0.45">
      <c r="A4" s="157" t="s">
        <v>399</v>
      </c>
      <c r="B4" s="157"/>
      <c r="C4" s="157"/>
      <c r="D4" s="157"/>
      <c r="E4" s="157"/>
      <c r="F4" s="157"/>
      <c r="G4" s="157"/>
      <c r="H4" s="157"/>
    </row>
    <row r="5" spans="1:8" s="129" customFormat="1" ht="53.1" customHeight="1" x14ac:dyDescent="0.45">
      <c r="A5" s="157" t="s">
        <v>361</v>
      </c>
      <c r="B5" s="157"/>
      <c r="C5" s="157"/>
      <c r="D5" s="157"/>
      <c r="E5" s="157"/>
      <c r="F5" s="157"/>
      <c r="G5" s="157"/>
      <c r="H5" s="157"/>
    </row>
    <row r="6" spans="1:8" s="129" customFormat="1" ht="35.1" customHeight="1" x14ac:dyDescent="0.45">
      <c r="A6" s="157" t="s">
        <v>362</v>
      </c>
      <c r="B6" s="157"/>
      <c r="C6" s="157"/>
      <c r="D6" s="157"/>
      <c r="E6" s="157"/>
      <c r="F6" s="157"/>
      <c r="G6" s="157"/>
      <c r="H6" s="157"/>
    </row>
    <row r="7" spans="1:8" s="129" customFormat="1" ht="88.35" customHeight="1" x14ac:dyDescent="0.45">
      <c r="A7" s="157" t="s">
        <v>363</v>
      </c>
      <c r="B7" s="157"/>
      <c r="C7" s="157"/>
      <c r="D7" s="157"/>
      <c r="E7" s="157"/>
      <c r="F7" s="157"/>
      <c r="G7" s="157"/>
      <c r="H7" s="157"/>
    </row>
    <row r="8" spans="1:8" s="129" customFormat="1" ht="88.35" customHeight="1" x14ac:dyDescent="0.45">
      <c r="A8" s="157" t="s">
        <v>364</v>
      </c>
      <c r="B8" s="157"/>
      <c r="C8" s="157"/>
      <c r="D8" s="157"/>
      <c r="E8" s="157"/>
      <c r="F8" s="157"/>
      <c r="G8" s="157"/>
      <c r="H8" s="157"/>
    </row>
    <row r="9" spans="1:8" s="129" customFormat="1" ht="70.349999999999994" customHeight="1" x14ac:dyDescent="0.45">
      <c r="A9" s="157" t="s">
        <v>400</v>
      </c>
      <c r="B9" s="157"/>
      <c r="C9" s="157"/>
      <c r="D9" s="157"/>
      <c r="E9" s="157"/>
      <c r="F9" s="157"/>
      <c r="G9" s="157"/>
      <c r="H9" s="157"/>
    </row>
    <row r="10" spans="1:8" s="129" customFormat="1" ht="53.1" customHeight="1" x14ac:dyDescent="0.45">
      <c r="A10" s="157" t="s">
        <v>365</v>
      </c>
      <c r="B10" s="157"/>
      <c r="C10" s="157"/>
      <c r="D10" s="157"/>
      <c r="E10" s="157"/>
      <c r="F10" s="157"/>
      <c r="G10" s="157"/>
      <c r="H10" s="157"/>
    </row>
    <row r="11" spans="1:8" s="129" customFormat="1" ht="122.7" customHeight="1" x14ac:dyDescent="0.45">
      <c r="A11" s="157" t="s">
        <v>401</v>
      </c>
      <c r="B11" s="157"/>
      <c r="C11" s="157"/>
      <c r="D11" s="157"/>
      <c r="E11" s="157"/>
      <c r="F11" s="157"/>
      <c r="G11" s="157"/>
      <c r="H11" s="157"/>
    </row>
    <row r="12" spans="1:8" s="129" customFormat="1" ht="35.1" customHeight="1" x14ac:dyDescent="0.45">
      <c r="A12" s="157" t="s">
        <v>366</v>
      </c>
      <c r="B12" s="157"/>
      <c r="C12" s="157"/>
      <c r="D12" s="157"/>
      <c r="E12" s="157"/>
      <c r="F12" s="157"/>
      <c r="G12" s="157"/>
      <c r="H12" s="157"/>
    </row>
    <row r="13" spans="1:8" s="129" customFormat="1" ht="97.35" customHeight="1" x14ac:dyDescent="0.45">
      <c r="A13" s="157" t="s">
        <v>367</v>
      </c>
      <c r="B13" s="157"/>
      <c r="C13" s="157"/>
      <c r="D13" s="157"/>
      <c r="E13" s="157"/>
      <c r="F13" s="157"/>
      <c r="G13" s="157"/>
      <c r="H13" s="157"/>
    </row>
    <row r="14" spans="1:8" s="129" customFormat="1" ht="97.35" customHeight="1" x14ac:dyDescent="0.45">
      <c r="A14" s="157" t="s">
        <v>368</v>
      </c>
      <c r="B14" s="157"/>
      <c r="C14" s="157"/>
      <c r="D14" s="157"/>
      <c r="E14" s="157"/>
      <c r="F14" s="157"/>
      <c r="G14" s="157"/>
      <c r="H14" s="157"/>
    </row>
    <row r="15" spans="1:8" s="129" customFormat="1" ht="20.100000000000001" customHeight="1" x14ac:dyDescent="0.45">
      <c r="A15" s="157" t="s">
        <v>369</v>
      </c>
      <c r="B15" s="157"/>
      <c r="C15" s="157"/>
      <c r="D15" s="157"/>
      <c r="E15" s="157"/>
      <c r="F15" s="157"/>
      <c r="G15" s="157"/>
      <c r="H15" s="157"/>
    </row>
    <row r="16" spans="1:8" x14ac:dyDescent="0.45">
      <c r="A16" s="159"/>
      <c r="B16" s="159"/>
      <c r="C16" s="159"/>
      <c r="D16" s="159"/>
      <c r="E16" s="159"/>
      <c r="F16" s="159"/>
      <c r="G16" s="159"/>
      <c r="H16" s="159"/>
    </row>
    <row r="17" spans="1:8" x14ac:dyDescent="0.45">
      <c r="A17" s="159"/>
      <c r="B17" s="159"/>
      <c r="C17" s="159"/>
      <c r="D17" s="159"/>
      <c r="E17" s="159"/>
      <c r="F17" s="159"/>
      <c r="G17" s="159"/>
      <c r="H17" s="159"/>
    </row>
    <row r="18" spans="1:8" x14ac:dyDescent="0.45">
      <c r="A18" s="159"/>
      <c r="B18" s="159"/>
      <c r="C18" s="159"/>
      <c r="D18" s="159"/>
      <c r="E18" s="159"/>
      <c r="F18" s="159"/>
      <c r="G18" s="159"/>
      <c r="H18" s="159"/>
    </row>
    <row r="19" spans="1:8" x14ac:dyDescent="0.45">
      <c r="A19" s="159"/>
      <c r="B19" s="159"/>
      <c r="C19" s="159"/>
      <c r="D19" s="159"/>
      <c r="E19" s="159"/>
      <c r="F19" s="159"/>
      <c r="G19" s="159"/>
      <c r="H19" s="159"/>
    </row>
    <row r="20" spans="1:8" x14ac:dyDescent="0.45">
      <c r="A20" s="159"/>
      <c r="B20" s="159"/>
      <c r="C20" s="159"/>
      <c r="D20" s="159"/>
      <c r="E20" s="159"/>
      <c r="F20" s="159"/>
      <c r="G20" s="159"/>
      <c r="H20" s="159"/>
    </row>
  </sheetData>
  <sheetProtection algorithmName="SHA-512" hashValue="ZQmDwgqYB1tQvqR4Iq5t1KLZhqbngLV24TrbGREmm27V7iXY7fom1csD/MHezvFDr4aN3NSt1mqW5Wt+iiU+Ow==" saltValue="nHvFSXtOhy04oPmWOhPMhA=="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F227F-3747-4699-9665-AF214E0F8B29}">
  <dimension ref="A1:I55"/>
  <sheetViews>
    <sheetView workbookViewId="0"/>
  </sheetViews>
  <sheetFormatPr baseColWidth="10" defaultColWidth="11.41015625" defaultRowHeight="14" x14ac:dyDescent="0.45"/>
  <cols>
    <col min="1" max="16384" width="11.41015625" style="86"/>
  </cols>
  <sheetData>
    <row r="1" spans="1:9" x14ac:dyDescent="0.45">
      <c r="A1" s="130"/>
      <c r="B1" s="130"/>
      <c r="C1" s="130"/>
      <c r="D1" s="130"/>
      <c r="E1" s="130"/>
      <c r="F1" s="130"/>
      <c r="G1" s="130"/>
      <c r="H1" s="130"/>
      <c r="I1" s="130"/>
    </row>
    <row r="2" spans="1:9" x14ac:dyDescent="0.45">
      <c r="A2" s="130"/>
      <c r="B2" s="130"/>
      <c r="C2" s="130"/>
      <c r="D2" s="130"/>
      <c r="E2" s="130"/>
      <c r="F2" s="130"/>
      <c r="G2" s="130"/>
      <c r="H2" s="130"/>
      <c r="I2" s="130"/>
    </row>
    <row r="3" spans="1:9" x14ac:dyDescent="0.45">
      <c r="A3" s="130"/>
      <c r="B3" s="130"/>
      <c r="C3" s="130"/>
      <c r="D3" s="130"/>
      <c r="E3" s="130"/>
      <c r="F3" s="130"/>
      <c r="G3" s="130"/>
      <c r="H3" s="130"/>
      <c r="I3" s="130"/>
    </row>
    <row r="4" spans="1:9" x14ac:dyDescent="0.45">
      <c r="A4" s="130"/>
      <c r="B4" s="130"/>
      <c r="C4" s="130"/>
      <c r="D4" s="130"/>
      <c r="E4" s="130"/>
      <c r="F4" s="130"/>
      <c r="G4" s="130"/>
      <c r="H4" s="130"/>
      <c r="I4" s="130"/>
    </row>
    <row r="5" spans="1:9" x14ac:dyDescent="0.45">
      <c r="A5" s="130"/>
      <c r="B5" s="130"/>
      <c r="C5" s="130"/>
      <c r="D5" s="130"/>
      <c r="E5" s="130"/>
      <c r="F5" s="130"/>
      <c r="G5" s="130"/>
      <c r="H5" s="130"/>
      <c r="I5" s="130"/>
    </row>
    <row r="6" spans="1:9" ht="15.75" customHeight="1" x14ac:dyDescent="0.45">
      <c r="A6" s="130"/>
      <c r="B6" s="130"/>
      <c r="C6" s="130"/>
      <c r="D6" s="130"/>
      <c r="E6" s="130"/>
      <c r="F6" s="130"/>
      <c r="G6" s="130"/>
      <c r="H6" s="130"/>
      <c r="I6" s="130"/>
    </row>
    <row r="7" spans="1:9" x14ac:dyDescent="0.45">
      <c r="A7" s="130"/>
      <c r="B7" s="130"/>
      <c r="C7" s="130"/>
      <c r="D7" s="130"/>
      <c r="E7" s="130"/>
      <c r="F7" s="130"/>
      <c r="G7" s="130"/>
      <c r="H7" s="130"/>
      <c r="I7" s="130"/>
    </row>
    <row r="8" spans="1:9" ht="15.75" customHeight="1" x14ac:dyDescent="0.45">
      <c r="A8" s="130"/>
      <c r="B8" s="130"/>
      <c r="C8" s="130"/>
      <c r="D8" s="130"/>
      <c r="E8" s="130"/>
      <c r="F8" s="130"/>
      <c r="G8" s="130"/>
      <c r="H8" s="130"/>
      <c r="I8" s="130"/>
    </row>
    <row r="9" spans="1:9" ht="15.75" customHeight="1" x14ac:dyDescent="0.45">
      <c r="A9" s="130"/>
      <c r="B9" s="130"/>
      <c r="C9" s="130"/>
      <c r="D9" s="130"/>
      <c r="E9" s="130"/>
      <c r="F9" s="130"/>
      <c r="G9" s="130"/>
      <c r="H9" s="130"/>
      <c r="I9" s="130"/>
    </row>
    <row r="10" spans="1:9" x14ac:dyDescent="0.45">
      <c r="A10" s="130"/>
      <c r="B10" s="130"/>
      <c r="C10" s="130"/>
      <c r="D10" s="130"/>
      <c r="E10" s="130"/>
      <c r="F10" s="130"/>
      <c r="G10" s="130"/>
      <c r="H10" s="130"/>
      <c r="I10" s="130"/>
    </row>
    <row r="11" spans="1:9" x14ac:dyDescent="0.45">
      <c r="A11" s="130"/>
      <c r="B11" s="130"/>
      <c r="C11" s="130"/>
      <c r="D11" s="130"/>
      <c r="E11" s="130"/>
      <c r="F11" s="130"/>
      <c r="G11" s="130"/>
      <c r="H11" s="130"/>
      <c r="I11" s="130"/>
    </row>
    <row r="12" spans="1:9" x14ac:dyDescent="0.45">
      <c r="A12" s="130"/>
      <c r="B12" s="130"/>
      <c r="C12" s="130"/>
      <c r="D12" s="130"/>
      <c r="E12" s="130"/>
      <c r="F12" s="130"/>
      <c r="G12" s="130"/>
      <c r="H12" s="130"/>
      <c r="I12" s="130"/>
    </row>
    <row r="13" spans="1:9" x14ac:dyDescent="0.45">
      <c r="A13" s="130"/>
      <c r="B13" s="130"/>
      <c r="C13" s="130"/>
      <c r="D13" s="130"/>
      <c r="E13" s="130"/>
      <c r="F13" s="130"/>
      <c r="G13" s="130"/>
      <c r="H13" s="130"/>
      <c r="I13" s="130"/>
    </row>
    <row r="14" spans="1:9" x14ac:dyDescent="0.45">
      <c r="A14" s="130"/>
      <c r="B14" s="130"/>
      <c r="C14" s="130"/>
      <c r="D14" s="130"/>
      <c r="E14" s="130"/>
      <c r="F14" s="130"/>
      <c r="G14" s="130"/>
      <c r="H14" s="130"/>
      <c r="I14" s="130"/>
    </row>
    <row r="15" spans="1:9" x14ac:dyDescent="0.45">
      <c r="A15" s="130"/>
      <c r="B15" s="130"/>
      <c r="C15" s="130"/>
      <c r="D15" s="130"/>
      <c r="E15" s="130"/>
      <c r="F15" s="130"/>
      <c r="G15" s="130"/>
      <c r="H15" s="130"/>
      <c r="I15" s="130"/>
    </row>
    <row r="16" spans="1:9" x14ac:dyDescent="0.45">
      <c r="A16" s="130"/>
      <c r="B16" s="130"/>
      <c r="C16" s="130"/>
      <c r="D16" s="130"/>
      <c r="E16" s="130"/>
      <c r="F16" s="130"/>
      <c r="G16" s="130"/>
      <c r="H16" s="130"/>
      <c r="I16" s="130"/>
    </row>
    <row r="17" spans="1:9" x14ac:dyDescent="0.45">
      <c r="A17" s="130"/>
      <c r="B17" s="130"/>
      <c r="C17" s="130"/>
      <c r="D17" s="130"/>
      <c r="E17" s="130"/>
      <c r="F17" s="130"/>
      <c r="G17" s="130"/>
      <c r="H17" s="130"/>
      <c r="I17" s="130"/>
    </row>
    <row r="18" spans="1:9" x14ac:dyDescent="0.45">
      <c r="A18" s="130"/>
      <c r="B18" s="130"/>
      <c r="C18" s="130"/>
      <c r="D18" s="130"/>
      <c r="E18" s="130"/>
      <c r="F18" s="130"/>
      <c r="G18" s="130"/>
      <c r="H18" s="130"/>
      <c r="I18" s="130"/>
    </row>
    <row r="19" spans="1:9" x14ac:dyDescent="0.45">
      <c r="A19" s="130"/>
      <c r="B19" s="130"/>
      <c r="C19" s="130"/>
      <c r="D19" s="130"/>
      <c r="E19" s="130"/>
      <c r="F19" s="130"/>
      <c r="G19" s="130"/>
      <c r="H19" s="130"/>
      <c r="I19" s="130"/>
    </row>
    <row r="20" spans="1:9" x14ac:dyDescent="0.45">
      <c r="A20" s="130"/>
      <c r="B20" s="130"/>
      <c r="C20" s="130"/>
      <c r="D20" s="130"/>
      <c r="E20" s="130"/>
      <c r="F20" s="130"/>
      <c r="G20" s="130"/>
      <c r="H20" s="130"/>
      <c r="I20" s="130"/>
    </row>
    <row r="21" spans="1:9" x14ac:dyDescent="0.45">
      <c r="A21" s="130"/>
      <c r="B21" s="130"/>
      <c r="C21" s="130"/>
      <c r="D21" s="130"/>
      <c r="E21" s="130"/>
      <c r="F21" s="130"/>
      <c r="G21" s="130"/>
      <c r="H21" s="130"/>
      <c r="I21" s="130"/>
    </row>
    <row r="22" spans="1:9" x14ac:dyDescent="0.45">
      <c r="A22" s="130"/>
      <c r="B22" s="130"/>
      <c r="C22" s="130"/>
      <c r="D22" s="130"/>
      <c r="E22" s="130"/>
      <c r="F22" s="130"/>
      <c r="G22" s="130"/>
      <c r="H22" s="130"/>
      <c r="I22" s="130"/>
    </row>
    <row r="23" spans="1:9" x14ac:dyDescent="0.45">
      <c r="A23" s="130"/>
      <c r="B23" s="130"/>
      <c r="C23" s="130"/>
      <c r="D23" s="130"/>
      <c r="E23" s="130"/>
      <c r="F23" s="130"/>
      <c r="G23" s="130"/>
      <c r="H23" s="130"/>
      <c r="I23" s="130"/>
    </row>
    <row r="24" spans="1:9" x14ac:dyDescent="0.45">
      <c r="A24" s="130"/>
      <c r="B24" s="130"/>
      <c r="C24" s="130"/>
      <c r="D24" s="130"/>
      <c r="E24" s="130"/>
      <c r="F24" s="130"/>
      <c r="G24" s="130"/>
      <c r="H24" s="130"/>
      <c r="I24" s="130"/>
    </row>
    <row r="25" spans="1:9" x14ac:dyDescent="0.45">
      <c r="A25" s="130"/>
      <c r="B25" s="130"/>
      <c r="C25" s="130"/>
      <c r="D25" s="130"/>
      <c r="E25" s="130"/>
      <c r="F25" s="130"/>
      <c r="G25" s="130"/>
      <c r="H25" s="130"/>
      <c r="I25" s="130"/>
    </row>
    <row r="26" spans="1:9" x14ac:dyDescent="0.45">
      <c r="A26" s="130"/>
      <c r="B26" s="130"/>
      <c r="C26" s="130"/>
      <c r="D26" s="130"/>
      <c r="E26" s="130"/>
      <c r="F26" s="130"/>
      <c r="G26" s="130"/>
      <c r="H26" s="130"/>
      <c r="I26" s="130"/>
    </row>
    <row r="27" spans="1:9" x14ac:dyDescent="0.45">
      <c r="A27" s="130"/>
      <c r="B27" s="130"/>
      <c r="C27" s="130"/>
      <c r="D27" s="130"/>
      <c r="E27" s="130"/>
      <c r="F27" s="130"/>
      <c r="G27" s="130"/>
      <c r="H27" s="130"/>
      <c r="I27" s="130"/>
    </row>
    <row r="28" spans="1:9" x14ac:dyDescent="0.45">
      <c r="A28" s="130"/>
      <c r="B28" s="130"/>
      <c r="C28" s="130"/>
      <c r="D28" s="130"/>
      <c r="E28" s="130"/>
      <c r="F28" s="130"/>
      <c r="G28" s="130"/>
      <c r="H28" s="130"/>
      <c r="I28" s="130"/>
    </row>
    <row r="29" spans="1:9" x14ac:dyDescent="0.45">
      <c r="A29" s="130"/>
      <c r="B29" s="130"/>
      <c r="C29" s="130"/>
      <c r="D29" s="130"/>
      <c r="E29" s="130"/>
      <c r="F29" s="130"/>
      <c r="G29" s="130"/>
      <c r="H29" s="130"/>
      <c r="I29" s="130"/>
    </row>
    <row r="30" spans="1:9" x14ac:dyDescent="0.45">
      <c r="A30" s="130"/>
      <c r="B30" s="130"/>
      <c r="C30" s="130"/>
      <c r="D30" s="130"/>
      <c r="E30" s="130"/>
      <c r="F30" s="130"/>
      <c r="G30" s="130"/>
      <c r="H30" s="130"/>
      <c r="I30" s="130"/>
    </row>
    <row r="31" spans="1:9" x14ac:dyDescent="0.45">
      <c r="A31" s="130"/>
      <c r="B31" s="130"/>
      <c r="C31" s="130"/>
      <c r="D31" s="130"/>
      <c r="E31" s="130"/>
      <c r="F31" s="130"/>
      <c r="G31" s="130"/>
      <c r="H31" s="130"/>
      <c r="I31" s="130"/>
    </row>
    <row r="32" spans="1:9" x14ac:dyDescent="0.45">
      <c r="A32" s="130"/>
      <c r="B32" s="130"/>
      <c r="C32" s="130"/>
      <c r="D32" s="130"/>
      <c r="E32" s="130"/>
      <c r="F32" s="130"/>
      <c r="G32" s="130"/>
      <c r="H32" s="130"/>
      <c r="I32" s="130"/>
    </row>
    <row r="33" spans="1:9" x14ac:dyDescent="0.45">
      <c r="A33" s="130"/>
      <c r="B33" s="130"/>
      <c r="C33" s="130"/>
      <c r="D33" s="130"/>
      <c r="E33" s="130"/>
      <c r="F33" s="130"/>
      <c r="G33" s="130"/>
      <c r="H33" s="130"/>
      <c r="I33" s="130"/>
    </row>
    <row r="34" spans="1:9" x14ac:dyDescent="0.45">
      <c r="A34" s="130"/>
      <c r="B34" s="130"/>
      <c r="C34" s="130"/>
      <c r="D34" s="130"/>
      <c r="E34" s="130"/>
      <c r="F34" s="130"/>
      <c r="G34" s="130"/>
      <c r="H34" s="130"/>
      <c r="I34" s="130"/>
    </row>
    <row r="35" spans="1:9" x14ac:dyDescent="0.45">
      <c r="A35" s="130"/>
      <c r="B35" s="130"/>
      <c r="C35" s="130"/>
      <c r="D35" s="130"/>
      <c r="E35" s="130"/>
      <c r="F35" s="130"/>
      <c r="G35" s="130"/>
      <c r="H35" s="130"/>
      <c r="I35" s="130"/>
    </row>
    <row r="36" spans="1:9" x14ac:dyDescent="0.45">
      <c r="A36" s="130"/>
      <c r="B36" s="130"/>
      <c r="C36" s="130"/>
      <c r="D36" s="130"/>
      <c r="E36" s="130"/>
      <c r="F36" s="130"/>
      <c r="G36" s="130"/>
      <c r="H36" s="130"/>
      <c r="I36" s="130"/>
    </row>
    <row r="37" spans="1:9" x14ac:dyDescent="0.45">
      <c r="A37" s="130"/>
      <c r="B37" s="130"/>
      <c r="C37" s="130"/>
      <c r="D37" s="130"/>
      <c r="E37" s="130"/>
      <c r="F37" s="130"/>
      <c r="G37" s="130"/>
      <c r="H37" s="130"/>
      <c r="I37" s="130"/>
    </row>
    <row r="38" spans="1:9" x14ac:dyDescent="0.45">
      <c r="A38" s="130"/>
      <c r="B38" s="130"/>
      <c r="C38" s="130"/>
      <c r="D38" s="130"/>
      <c r="E38" s="130"/>
      <c r="F38" s="130"/>
      <c r="G38" s="130"/>
      <c r="H38" s="130"/>
      <c r="I38" s="130"/>
    </row>
    <row r="39" spans="1:9" x14ac:dyDescent="0.45">
      <c r="A39" s="130"/>
      <c r="B39" s="130"/>
      <c r="C39" s="130"/>
      <c r="D39" s="130"/>
      <c r="E39" s="130"/>
      <c r="F39" s="130"/>
      <c r="G39" s="130"/>
      <c r="H39" s="130"/>
      <c r="I39" s="130"/>
    </row>
    <row r="40" spans="1:9" x14ac:dyDescent="0.45">
      <c r="A40" s="130"/>
      <c r="B40" s="130"/>
      <c r="C40" s="130"/>
      <c r="D40" s="130"/>
      <c r="E40" s="130"/>
      <c r="F40" s="130"/>
      <c r="G40" s="130"/>
      <c r="H40" s="130"/>
      <c r="I40" s="130"/>
    </row>
    <row r="41" spans="1:9" x14ac:dyDescent="0.45">
      <c r="A41" s="130"/>
      <c r="B41" s="130"/>
      <c r="C41" s="130"/>
      <c r="D41" s="130"/>
      <c r="E41" s="130"/>
      <c r="F41" s="130"/>
      <c r="G41" s="130"/>
      <c r="H41" s="130"/>
      <c r="I41" s="130"/>
    </row>
    <row r="42" spans="1:9" x14ac:dyDescent="0.45">
      <c r="A42" s="130"/>
      <c r="B42" s="130"/>
      <c r="C42" s="130"/>
      <c r="D42" s="130"/>
      <c r="E42" s="130"/>
      <c r="F42" s="130"/>
      <c r="G42" s="130"/>
      <c r="H42" s="130"/>
      <c r="I42" s="130"/>
    </row>
    <row r="43" spans="1:9" x14ac:dyDescent="0.45">
      <c r="A43" s="130"/>
      <c r="B43" s="130"/>
      <c r="C43" s="130"/>
      <c r="D43" s="130"/>
      <c r="E43" s="130"/>
      <c r="F43" s="130"/>
      <c r="G43" s="130"/>
      <c r="H43" s="130"/>
      <c r="I43" s="130"/>
    </row>
    <row r="44" spans="1:9" x14ac:dyDescent="0.45">
      <c r="A44" s="130"/>
      <c r="B44" s="130"/>
      <c r="C44" s="130"/>
      <c r="D44" s="130"/>
      <c r="E44" s="130"/>
      <c r="F44" s="130"/>
      <c r="G44" s="130"/>
      <c r="H44" s="130"/>
      <c r="I44" s="130"/>
    </row>
    <row r="45" spans="1:9" x14ac:dyDescent="0.45">
      <c r="A45" s="130"/>
      <c r="B45" s="130"/>
      <c r="C45" s="130"/>
      <c r="D45" s="130"/>
      <c r="E45" s="130"/>
      <c r="F45" s="130"/>
      <c r="G45" s="130"/>
      <c r="H45" s="130"/>
      <c r="I45" s="130"/>
    </row>
    <row r="46" spans="1:9" x14ac:dyDescent="0.45">
      <c r="A46" s="130"/>
      <c r="B46" s="130"/>
      <c r="C46" s="130"/>
      <c r="D46" s="130"/>
      <c r="E46" s="130"/>
      <c r="F46" s="130"/>
      <c r="G46" s="130"/>
      <c r="H46" s="130"/>
      <c r="I46" s="130"/>
    </row>
    <row r="47" spans="1:9" x14ac:dyDescent="0.45">
      <c r="A47" s="130"/>
      <c r="B47" s="130"/>
      <c r="C47" s="130"/>
      <c r="D47" s="130"/>
      <c r="E47" s="130"/>
      <c r="F47" s="130"/>
      <c r="G47" s="130"/>
      <c r="H47" s="130"/>
      <c r="I47" s="130"/>
    </row>
    <row r="48" spans="1:9" x14ac:dyDescent="0.45">
      <c r="A48" s="130"/>
      <c r="B48" s="130"/>
      <c r="C48" s="130"/>
      <c r="D48" s="130"/>
      <c r="E48" s="130"/>
      <c r="F48" s="130"/>
      <c r="G48" s="130"/>
      <c r="H48" s="130"/>
      <c r="I48" s="130"/>
    </row>
    <row r="49" spans="1:9" x14ac:dyDescent="0.45">
      <c r="A49" s="130"/>
      <c r="B49" s="130"/>
      <c r="C49" s="130"/>
      <c r="D49" s="130"/>
      <c r="E49" s="130"/>
      <c r="F49" s="130"/>
      <c r="G49" s="130"/>
      <c r="H49" s="130"/>
      <c r="I49" s="130"/>
    </row>
    <row r="50" spans="1:9" x14ac:dyDescent="0.45">
      <c r="A50" s="130"/>
      <c r="B50" s="130"/>
      <c r="C50" s="130"/>
      <c r="D50" s="130"/>
      <c r="E50" s="130"/>
      <c r="F50" s="130"/>
      <c r="G50" s="130"/>
      <c r="H50" s="130"/>
      <c r="I50" s="130"/>
    </row>
    <row r="51" spans="1:9" x14ac:dyDescent="0.45">
      <c r="A51" s="131" t="s">
        <v>404</v>
      </c>
      <c r="B51" s="131"/>
      <c r="C51" s="131"/>
      <c r="D51" s="131"/>
      <c r="E51" s="131"/>
      <c r="F51" s="130"/>
      <c r="G51" s="130"/>
      <c r="H51" s="130"/>
      <c r="I51" s="130"/>
    </row>
    <row r="52" spans="1:9" x14ac:dyDescent="0.45">
      <c r="A52" s="131" t="s">
        <v>405</v>
      </c>
      <c r="B52" s="131"/>
      <c r="C52" s="131"/>
      <c r="D52" s="131"/>
      <c r="E52" s="131"/>
      <c r="F52" s="130"/>
      <c r="G52" s="130"/>
      <c r="H52" s="130"/>
      <c r="I52" s="130"/>
    </row>
    <row r="53" spans="1:9" x14ac:dyDescent="0.45">
      <c r="A53" s="132" t="s">
        <v>406</v>
      </c>
      <c r="B53" s="130"/>
      <c r="C53" s="130"/>
      <c r="D53" s="130"/>
      <c r="E53" s="130"/>
      <c r="F53" s="130"/>
      <c r="G53" s="130"/>
      <c r="H53" s="130"/>
      <c r="I53" s="130"/>
    </row>
    <row r="54" spans="1:9" x14ac:dyDescent="0.45">
      <c r="A54" s="130"/>
      <c r="B54" s="130"/>
      <c r="C54" s="130"/>
      <c r="D54" s="130"/>
      <c r="E54" s="130"/>
      <c r="F54" s="130"/>
      <c r="G54" s="130"/>
      <c r="H54" s="130"/>
      <c r="I54" s="130"/>
    </row>
    <row r="55" spans="1:9" x14ac:dyDescent="0.45">
      <c r="A55" s="130"/>
      <c r="B55" s="130"/>
      <c r="C55" s="130"/>
      <c r="D55" s="130"/>
      <c r="E55" s="130"/>
      <c r="F55" s="130"/>
      <c r="G55" s="130"/>
      <c r="H55" s="130"/>
      <c r="I55" s="130"/>
    </row>
  </sheetData>
  <sheetProtection algorithmName="SHA-512" hashValue="vjQ/2mS2Uu//Su4j6H7Q3KtveECo/dZtKlBl8TpcB6taLevmq0EsdHwe51GPR5ep7C81GR45rRnty09MrsPJIw==" saltValue="EpvU7uTp396g7kUZUGdCjA==" spinCount="100000" sheet="1" objects="1" scenarios="1"/>
  <hyperlinks>
    <hyperlink ref="A53" r:id="rId1" xr:uid="{D3BE65E0-6DD2-4584-93FA-577C0B3624E4}"/>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31" bestFit="1" customWidth="1"/>
    <col min="2" max="2" width="39" style="31" customWidth="1"/>
    <col min="3" max="16384" width="11.41015625" style="31"/>
  </cols>
  <sheetData>
    <row r="1" spans="1:7" ht="20.100000000000001" customHeight="1" x14ac:dyDescent="0.45">
      <c r="A1" s="30" t="s">
        <v>47</v>
      </c>
      <c r="C1" s="32" t="s">
        <v>48</v>
      </c>
    </row>
    <row r="2" spans="1:7" ht="20.100000000000001" customHeight="1" x14ac:dyDescent="0.45">
      <c r="A2" s="31" t="s">
        <v>49</v>
      </c>
      <c r="B2" s="33"/>
      <c r="C2" s="31" t="s">
        <v>49</v>
      </c>
    </row>
    <row r="3" spans="1:7" ht="20.100000000000001" customHeight="1" x14ac:dyDescent="0.45">
      <c r="A3" s="31" t="s">
        <v>50</v>
      </c>
      <c r="B3" s="60"/>
      <c r="C3" s="31" t="s">
        <v>51</v>
      </c>
    </row>
    <row r="4" spans="1:7" ht="20.100000000000001" customHeight="1" x14ac:dyDescent="0.45">
      <c r="A4" s="31" t="s">
        <v>52</v>
      </c>
      <c r="B4" s="33"/>
      <c r="C4" s="31" t="s">
        <v>53</v>
      </c>
    </row>
    <row r="5" spans="1:7" ht="20.100000000000001" customHeight="1" x14ac:dyDescent="0.45"/>
    <row r="6" spans="1:7" ht="45" customHeight="1" x14ac:dyDescent="0.45">
      <c r="A6" s="163" t="s">
        <v>353</v>
      </c>
      <c r="B6" s="164"/>
      <c r="C6" s="164"/>
      <c r="D6" s="164"/>
      <c r="E6" s="164"/>
      <c r="F6" s="164"/>
      <c r="G6" s="164"/>
    </row>
    <row r="7" spans="1:7" ht="15" customHeight="1" x14ac:dyDescent="0.45">
      <c r="A7" s="109"/>
      <c r="B7" s="109"/>
      <c r="C7" s="109"/>
      <c r="D7" s="109"/>
      <c r="E7" s="109"/>
      <c r="F7" s="109"/>
      <c r="G7" s="109"/>
    </row>
    <row r="8" spans="1:7" ht="45" customHeight="1" x14ac:dyDescent="0.45">
      <c r="A8" s="163" t="s">
        <v>354</v>
      </c>
      <c r="B8" s="164"/>
      <c r="C8" s="164"/>
      <c r="D8" s="164"/>
      <c r="E8" s="164"/>
      <c r="F8" s="164"/>
      <c r="G8" s="164"/>
    </row>
    <row r="9" spans="1:7" ht="20.100000000000001" customHeight="1" x14ac:dyDescent="0.45">
      <c r="A9" s="34"/>
    </row>
    <row r="10" spans="1:7" ht="45" customHeight="1" x14ac:dyDescent="0.45">
      <c r="A10" s="160" t="s">
        <v>351</v>
      </c>
      <c r="B10" s="160"/>
      <c r="C10" s="160"/>
      <c r="D10" s="160"/>
      <c r="E10" s="160"/>
      <c r="F10" s="160"/>
      <c r="G10" s="160"/>
    </row>
    <row r="11" spans="1:7" ht="45" customHeight="1" x14ac:dyDescent="0.45">
      <c r="A11" s="160" t="s">
        <v>352</v>
      </c>
      <c r="B11" s="161"/>
      <c r="C11" s="161"/>
      <c r="D11" s="161"/>
      <c r="E11" s="161"/>
      <c r="F11" s="161"/>
      <c r="G11" s="161"/>
    </row>
    <row r="12" spans="1:7" ht="45" customHeight="1" x14ac:dyDescent="0.45">
      <c r="A12" s="160" t="s">
        <v>167</v>
      </c>
      <c r="B12" s="160"/>
      <c r="C12" s="161" t="s">
        <v>168</v>
      </c>
      <c r="D12" s="161"/>
      <c r="E12" s="161"/>
      <c r="F12" s="161"/>
      <c r="G12" s="110"/>
    </row>
    <row r="13" spans="1:7" ht="45" customHeight="1" x14ac:dyDescent="0.45">
      <c r="A13" s="58"/>
      <c r="B13" s="58"/>
      <c r="C13" s="59"/>
      <c r="D13" s="59"/>
      <c r="E13" s="59"/>
      <c r="F13" s="59"/>
      <c r="G13" s="59"/>
    </row>
    <row r="15" spans="1:7" x14ac:dyDescent="0.45">
      <c r="A15" s="31" t="s">
        <v>59</v>
      </c>
      <c r="B15" s="60"/>
      <c r="C15" s="162" t="s">
        <v>73</v>
      </c>
      <c r="D15" s="162"/>
      <c r="E15" s="162"/>
    </row>
    <row r="16" spans="1:7" x14ac:dyDescent="0.45">
      <c r="A16" s="31" t="s">
        <v>60</v>
      </c>
      <c r="B16" s="34" t="str">
        <f>IF(ISBLANK(B15),"",IF(B3=B15,"Kontrolle erfolgreich - check ok","FEHLER - ERROR"))</f>
        <v/>
      </c>
      <c r="C16" s="31" t="s">
        <v>74</v>
      </c>
    </row>
    <row r="17" spans="2:2" x14ac:dyDescent="0.45">
      <c r="B17" s="34" t="str">
        <f>IF(ISBLANK(B15),"",IF(ISERROR(FIND("@",B15,1)),"keine gültige eMail-Adresse",IF((VALUE(FIND("@",B15,1))&gt;1),"","keine gültige eMail-Adresse!")))</f>
        <v/>
      </c>
    </row>
    <row r="18" spans="2:2" x14ac:dyDescent="0.45">
      <c r="B18" s="34" t="str">
        <f>IF(ISBLANK(B15),"",IF(ISERROR(FIND("@",B15,1)),"no valid eMail-adress",IF((VALUE(FIND("@",B15,1))&gt;1),"","no valid eMail-address!")))</f>
        <v/>
      </c>
    </row>
    <row r="19" spans="2:2" x14ac:dyDescent="0.45">
      <c r="B19" s="31" t="str">
        <f>IF(ISBLANK(B15),"",IF(ISERROR(FIND("; ",B15,1)),"",IF((VALUE(FIND("; ",B15,1))&gt;8),"","Achtung - die zweite eMail-Adresse wurde nicht korrekt eingegeben")))</f>
        <v/>
      </c>
    </row>
  </sheetData>
  <sheetProtection algorithmName="SHA-512" hashValue="+p9ET5EM4wR6pBTU14prQEiUn1YfyEmVHoKhp2aQK91nWYWtsAhz7i8hshUG5zXbNfsTQo3zp+gv1bRpZCgdTw==" saltValue="viKZl+Y46c/rKjyzKZE8X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8</vt:i4>
      </vt:variant>
    </vt:vector>
  </HeadingPairs>
  <TitlesOfParts>
    <vt:vector size="31"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Kochsalz</vt:lpstr>
      <vt:lpstr>Wasser</vt:lpstr>
      <vt:lpstr>Fett</vt:lpstr>
      <vt:lpstr>Rohprotein</vt:lpstr>
      <vt:lpstr>Kohlenhydrate</vt:lpstr>
      <vt:lpstr>Zucker</vt:lpstr>
      <vt:lpstr>Asche</vt:lpstr>
      <vt:lpstr>Elemente</vt:lpstr>
      <vt:lpstr>Lactose</vt:lpstr>
      <vt:lpstr>Staerke</vt:lpstr>
      <vt:lpstr>Fett_gesaettigt</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2024-04-17T19:45:22Z</cp:lastPrinted>
  <dcterms:created xsi:type="dcterms:W3CDTF">2005-02-14T18:41:01Z</dcterms:created>
  <dcterms:modified xsi:type="dcterms:W3CDTF">2024-04-28T16:31:32Z</dcterms:modified>
</cp:coreProperties>
</file>