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DieseArbeitsmappe"/>
  <mc:AlternateContent xmlns:mc="http://schemas.openxmlformats.org/markup-compatibility/2006">
    <mc:Choice Requires="x15">
      <x15ac:absPath xmlns:x15ac="http://schemas.microsoft.com/office/spreadsheetml/2010/11/ac" url="C:\Daten\internet\html\xls\2023\"/>
    </mc:Choice>
  </mc:AlternateContent>
  <xr:revisionPtr revIDLastSave="0" documentId="8_{C1802B1C-A5A2-4C1C-A1A5-4FE61348BD21}" xr6:coauthVersionLast="47" xr6:coauthVersionMax="47" xr10:uidLastSave="{00000000-0000-0000-0000-000000000000}"/>
  <workbookProtection workbookAlgorithmName="SHA-512" workbookHashValue="Be7mOnjwoE7RRPKghi0XR02srZPmQmmpaDEerNtfCI7W7tRRLgpCCdnlRg6s9+NIpBH77RhxP4piFAyUb9rKtg==" workbookSaltValue="75+pcTO6RBPZ1gQ0TCKkeA==" workbookSpinCount="100000" lockStructure="1"/>
  <bookViews>
    <workbookView xWindow="-93" yWindow="-93" windowWidth="25786" windowHeight="13986" firstSheet="1" activeTab="6" xr2:uid="{00000000-000D-0000-FFFF-FFFF00000000}"/>
  </bookViews>
  <sheets>
    <sheet name="Significance" sheetId="51" r:id="rId1"/>
    <sheet name="Reporting" sheetId="52" r:id="rId2"/>
    <sheet name="Auswertung" sheetId="53" r:id="rId3"/>
    <sheet name="Datenübernahme" sheetId="54" r:id="rId4"/>
    <sheet name="Signifikanz" sheetId="55" r:id="rId5"/>
    <sheet name="Ausfüllhinweise" sheetId="56" r:id="rId6"/>
    <sheet name="Kontakt" sheetId="49" r:id="rId7"/>
    <sheet name="Teilnehmerdaten" sheetId="17" state="hidden" r:id="rId8"/>
    <sheet name="Ergebnisse" sheetId="5" r:id="rId9"/>
    <sheet name="Mitteilungen" sheetId="15" r:id="rId10"/>
    <sheet name="Ammoniumchlorid" sheetId="21" state="hidden" r:id="rId11"/>
    <sheet name="Glycyrrhizinsäure" sheetId="18" state="hidden" r:id="rId12"/>
    <sheet name="Sorbit" sheetId="23" state="hidden" r:id="rId13"/>
  </sheets>
  <externalReferences>
    <externalReference r:id="rId14"/>
    <externalReference r:id="rId15"/>
    <externalReference r:id="rId16"/>
    <externalReference r:id="rId17"/>
    <externalReference r:id="rId18"/>
    <externalReference r:id="rId19"/>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5">#REF!</definedName>
    <definedName name="Daten">#REF!</definedName>
    <definedName name="_xlnm.Print_Area" localSheetId="3">Datenübernahme!$A$1:$C$8</definedName>
    <definedName name="_xlnm.Print_Area" localSheetId="8">Ergebnisse!$A$1:$H$37</definedName>
    <definedName name="_xlnm.Print_Area" localSheetId="4">Signifikanz!$A$1:$C$10</definedName>
    <definedName name="Elemente">[3]Parameter2!$B$3:$B$18</definedName>
    <definedName name="MBlei" localSheetId="5">#REF!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Ammoniumchlorid!$B$3:$B$7</definedName>
    <definedName name="Parameter2alt" localSheetId="5">#REF!</definedName>
    <definedName name="Parameter2alt">#REF!</definedName>
    <definedName name="test" localSheetId="5">[1]Parameter2!$B$3:$B$18</definedName>
    <definedName name="test" localSheetId="2">[4]Parameter2!$B$3:$B$18</definedName>
    <definedName name="test" localSheetId="1">[3]Parameter2!$B$3:$B$18</definedName>
    <definedName name="test">[1]Parameter2!$B$3:$B$18</definedName>
    <definedName name="test1" localSheetId="5">[5]Parameter2!$B$3:$B$18</definedName>
    <definedName name="test1">[6]Parameter2!$B$3:$B$18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17" l="1"/>
  <c r="B10" i="17"/>
  <c r="A15" i="5"/>
  <c r="A14" i="5"/>
  <c r="E5" i="5"/>
  <c r="E4" i="5"/>
  <c r="B4" i="17" l="1"/>
  <c r="B7" i="17"/>
  <c r="C14" i="17"/>
  <c r="C13" i="17"/>
  <c r="B14" i="17"/>
  <c r="B13" i="17"/>
  <c r="F21" i="5"/>
  <c r="I28" i="5"/>
  <c r="F22" i="5"/>
  <c r="I30" i="5" s="1"/>
  <c r="A31" i="5" s="1"/>
  <c r="F23" i="5"/>
  <c r="I32" i="5"/>
  <c r="A33" i="5"/>
  <c r="F24" i="5"/>
  <c r="I34" i="5" s="1"/>
  <c r="F25" i="5"/>
  <c r="I36" i="5" s="1"/>
  <c r="C1" i="21"/>
  <c r="H21" i="5" s="1"/>
  <c r="A29" i="5" s="1"/>
  <c r="C1" i="23"/>
  <c r="H23" i="5"/>
  <c r="B16" i="49"/>
  <c r="B17" i="49"/>
  <c r="B18" i="49"/>
  <c r="B19" i="49"/>
  <c r="H1" i="15"/>
  <c r="H25" i="5"/>
  <c r="B1" i="17"/>
  <c r="B2" i="17"/>
  <c r="D5" i="17"/>
  <c r="D8" i="17" s="1"/>
  <c r="B5" i="17" s="1"/>
  <c r="B6" i="17"/>
  <c r="C1" i="18"/>
  <c r="H22" i="5"/>
  <c r="H24" i="5"/>
  <c r="A37" i="5" l="1"/>
  <c r="A3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22AD19C6-5FD4-4BCD-8DC9-1A3E45B4D7FF}">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87F191E1-2AAA-4CBE-A22E-627038F759EB}">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E024E7E3-25EA-4194-A03F-24AFD969DD5D}">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7" authorId="0" shapeId="0" xr:uid="{00000000-0006-0000-0800-000003000000}">
      <text>
        <r>
          <rPr>
            <b/>
            <sz val="8"/>
            <color indexed="81"/>
            <rFont val="Tahoma"/>
            <family val="2"/>
          </rPr>
          <t>LVU:</t>
        </r>
        <r>
          <rPr>
            <sz val="8"/>
            <color indexed="81"/>
            <rFont val="Tahoma"/>
            <family val="2"/>
          </rPr>
          <t xml:space="preserve">
Falls Sie eine aktualisierte Datei einsenden, muss diese Datei alle Einträge enthalten, die bei der Auswertung berücksichtigt werden sollen. Darüber hinaus muss diese Datei als Aktualisierung gekennzeichnet sein.
Bitte beachten Sie, dass die ursprünglich von Ihnen gesendeten Daten durch die Aktualiserung vollständig gelöscht werden.</t>
        </r>
      </text>
    </comment>
  </commentList>
</comments>
</file>

<file path=xl/sharedStrings.xml><?xml version="1.0" encoding="utf-8"?>
<sst xmlns="http://schemas.openxmlformats.org/spreadsheetml/2006/main" count="155" uniqueCount="132">
  <si>
    <t>Ergebnisdatenblatt</t>
  </si>
  <si>
    <t>Einheit</t>
  </si>
  <si>
    <t>Kunden-Nr.</t>
  </si>
  <si>
    <t>Postleitzahl</t>
  </si>
  <si>
    <t>ergebnisse@lvus.de</t>
  </si>
  <si>
    <t>Sonstiges</t>
  </si>
  <si>
    <t>Analysen-
gang 1</t>
  </si>
  <si>
    <t>Analysen-
gang 2</t>
  </si>
  <si>
    <t>Verfahren /
Literatur</t>
  </si>
  <si>
    <t>Beschreibung der verwendeten Analysenverfahren</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</si>
  <si>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</si>
  <si>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</si>
  <si>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</si>
  <si>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</si>
  <si>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</si>
  <si>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</si>
  <si>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</si>
  <si>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</si>
  <si>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</si>
  <si>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</si>
  <si>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</si>
  <si>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</si>
  <si>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</si>
  <si>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</si>
  <si>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</si>
  <si>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</si>
  <si>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</si>
  <si>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</si>
  <si>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g/100 g</t>
  </si>
  <si>
    <t>Annahmeschluss:</t>
  </si>
  <si>
    <t>Tabelle wurde bereits einmal gesendet, es handelt sich um eine Aktualisierung:</t>
  </si>
  <si>
    <t>Methode</t>
  </si>
  <si>
    <t>Bezeichnung des Analysenverfahrens</t>
  </si>
  <si>
    <t>Modifikation</t>
  </si>
  <si>
    <t>x</t>
  </si>
  <si>
    <t>Beispielhafter Wert [mg/kg]</t>
  </si>
  <si>
    <t>Teilnahmen</t>
  </si>
  <si>
    <t>Deadline</t>
  </si>
  <si>
    <t>Ergebnisangabe mit 3 signifikanten Ziffern [mg/kg]</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</si>
  <si>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</si>
  <si>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Hinweise zur Auswertung</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</si>
  <si>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</si>
  <si>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Zur Vermeidung zu „breiter“ Beurteilungszonen wird deshalb bei der Auswertung bei allen Parametern der Wert der Zielstandardabweichung auf maximal 22 % vom Wert des Medians beschränkt.</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</si>
  <si>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</si>
  <si>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</si>
  <si>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References to the result transmission and to the indication of result 
(Deadline see "Ergebnisse")</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</si>
  <si>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</si>
  <si>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</si>
  <si>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</si>
  <si>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</si>
  <si>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</si>
  <si>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</si>
  <si>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</si>
  <si>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</si>
  <si>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</si>
  <si>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</si>
  <si>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</si>
  <si>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</si>
  <si>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</si>
  <si>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eMail-Kontrolle:</t>
  </si>
  <si>
    <t>Ergebnis der Überprüfung:</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</si>
  <si>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</si>
  <si>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interne Teilnahme:</t>
  </si>
  <si>
    <t>Untersuchungsergebnisse</t>
  </si>
  <si>
    <t>Schreiben Sie Ihre Daten in die gelb hinterlegten Felder. Geben Sie Ihre Ergebnisse in den aufgeführten Einheiten an.
Write your data into the yellow cells. Give your results in the units of column 2.</t>
  </si>
  <si>
    <t>Falls Sie einen Parameter nicht bearbeiten, lassen Sie die zugehörigen Ergebnisdatenfelder bitte leer.
If you are not analysing parameters in your laboratory do not write anything into the corresponding fields for the results.</t>
  </si>
  <si>
    <t>Zur Beschreibung des Analysenverfahrens verwenden Sie bitte die im unteren Teil dieses Datenblatts enthaltenen Auswahlfelder.
To describe your method use the Pulldown-menus following after the result area.</t>
  </si>
  <si>
    <t>Signifikante
Stellen</t>
  </si>
  <si>
    <t>Sollte ein Inhaltsstoff nicht bestimmbar sein, so teilen Sie uns bitte den Wert Ihrer Bestimmungsgrenze mit vorangestelltem "&lt; “ mit.
In cases you will not detect a parameter, report your limit of quantification with "&lt; " in front of the value.</t>
  </si>
  <si>
    <t>Sonstige</t>
  </si>
  <si>
    <t>check of the e-Mail address</t>
  </si>
  <si>
    <t>result of the control</t>
  </si>
  <si>
    <t>ja / yes</t>
  </si>
  <si>
    <t>nein / no</t>
  </si>
  <si>
    <t>In einigen Fällen, z.B. bei Gehalten um 1 % oder 10 %, ist die Vorgabe gültiger Stellen schwierig: Die Ergebnisse „10,16 % und 9,9 8% sind vergleichbar, nicht aber „10,2 %“ und „9,98 %“. Die Angabe einer zusätzlichen gültigen Stelle bei Beispielwert 10,16 ist hier angebracht.</t>
  </si>
  <si>
    <t>info@lvus.de; ergebnisse@lvus.de</t>
  </si>
  <si>
    <t>Beispiel für die Eingabe von 2 eMail-Adressen:
Example how to type in 2 different e-mail addresses:</t>
  </si>
  <si>
    <t>Parameter</t>
  </si>
  <si>
    <t>Inosinsäure</t>
  </si>
  <si>
    <t>Guanylsäure</t>
  </si>
  <si>
    <t>Ammoniumchlorid</t>
  </si>
  <si>
    <t>Lakritzerzeugnisse</t>
  </si>
  <si>
    <t>Sorbit</t>
  </si>
  <si>
    <t>Glycyrrhizinsäure</t>
  </si>
  <si>
    <t>Glycyrrhidinsäure</t>
  </si>
  <si>
    <t>§ 64 LFGB Nr. L 43.08-2</t>
  </si>
  <si>
    <t>§ 64 LFGB Nr. L 43.08-2, modifiziert</t>
  </si>
  <si>
    <t>§ 64 LFGB Nr. L 43.08-1</t>
  </si>
  <si>
    <t>§ 64 LFGB Nr. L 43.08-1, modifiziert</t>
  </si>
  <si>
    <t>§ 64 LFGB Nr. L 00.00-72</t>
  </si>
  <si>
    <t>§ 64 LFGB Nr. L 00.00-72, modifiziert</t>
  </si>
  <si>
    <t>Enzymatisch nach r-biopharm / Roche Nr. 11 112 732 035</t>
  </si>
  <si>
    <t>HPLC mit UV-Detektion (auch DAD)</t>
  </si>
  <si>
    <t>Enzymatisch nach r-biopharm / Roche Nr. 10 670 057 035</t>
  </si>
  <si>
    <t>§ 64 LFGB Nr. L 00.00-59</t>
  </si>
  <si>
    <t>§ 64 LFGB Nr. L 00.00-59, modifiziert</t>
  </si>
  <si>
    <t>HPLC (diverse Detektoren)</t>
  </si>
  <si>
    <t>HPAEC-PAD</t>
  </si>
  <si>
    <t>HRGC</t>
  </si>
  <si>
    <t>HPLC mit MS/MS-Detektion in Anlehnung an DIN EN 15911</t>
  </si>
  <si>
    <t>Senden Sie elektronisch mitgeteilte Ergebnisse nicht noch zusätzlich per Post oder Telefax.</t>
  </si>
  <si>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</si>
  <si>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</si>
  <si>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Nach dem Eingang in unserer Mailbox "ergebnisse@lvus.de" erhalten Sie automatisch eine Benachrichtigung/Bestätigung über den Eingang Ihrer eMail.</t>
  </si>
  <si>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</si>
  <si>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</si>
  <si>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</si>
  <si>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t>Die Felder zur Eingabe Ihrer Ergebnisdaten sind nicht mit einer festen Nachkommazahl vordefiniert, um keine Hinweise auf eventuelle Gehalte von Parametern zu geben.</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</si>
  <si>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</si>
  <si>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 xml:space="preserve">Benutzen Sie für die Ergebnisübermittlung diese vordefinierte Tabelle im Excelformat. Die Tabelle steht auch auf unserer Homepage (www.lvus.de) im Bereich „Download“ bereit. </t>
  </si>
  <si>
    <t>Zur Bestimmung der Parameter sollen zwei vollständig getrennte Analysengänge durch¬geführt werden. Verwenden Sie für die Analysengänge 1 und 2 Probenmaterial aus verschiedenen Probeneinheiten.</t>
  </si>
  <si>
    <t>Hinweise zum Erfassen und Einsenden der Untersuchungsergebnisse</t>
  </si>
  <si>
    <t>V.1</t>
  </si>
  <si>
    <t>?</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</si>
  <si>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</si>
  <si>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t>
    </r>
  </si>
  <si>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</si>
  <si>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</si>
  <si>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</si>
  <si>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</si>
  <si>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</si>
  <si>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</si>
  <si>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</si>
  <si>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</si>
  <si>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Geben Sie Ihre Ergebnisse mit den in Spalte 3 aufgeführten signifikanten Stellen an. Beispiele hierzu sind in "Signifikanz" enthalten.
Report your results with in column 3 shown significant numbers (there are some examples in sheet "Significance".</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</si>
  <si>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</si>
  <si>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</si>
  <si>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</si>
  <si>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</si>
  <si>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Kontaktname</t>
  </si>
  <si>
    <t>Mailadresse</t>
  </si>
  <si>
    <t>Zertifikat geeignet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</si>
</sst>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9" x14ac:knownFonts="1">
    <font>
      <sz val="11"/>
      <name val="Times New Roman"/>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2"/>
      <color indexed="9"/>
      <name val="Times New Roman"/>
      <family val="1"/>
    </font>
    <font>
      <b/>
      <sz val="11"/>
      <name val="Times New Roman"/>
      <family val="1"/>
    </font>
    <font>
      <sz val="9"/>
      <name val="Times New Roman"/>
      <family val="1"/>
    </font>
    <font>
      <sz val="11"/>
      <color indexed="9"/>
      <name val="Times New Roman"/>
      <family val="1"/>
    </font>
    <font>
      <sz val="12"/>
      <color indexed="10"/>
      <name val="Times New Roman"/>
      <family val="1"/>
    </font>
    <font>
      <i/>
      <vertAlign val="subscript"/>
      <sz val="11"/>
      <name val="Times New Roman"/>
      <family val="1"/>
    </font>
    <font>
      <sz val="11"/>
      <color indexed="12"/>
      <name val="Times New Roman"/>
      <family val="1"/>
    </font>
    <font>
      <sz val="13"/>
      <name val="Times New Roman"/>
      <family val="1"/>
    </font>
    <font>
      <u/>
      <sz val="11"/>
      <color indexed="12"/>
      <name val="Times New Roman"/>
      <family val="1"/>
    </font>
    <font>
      <sz val="11"/>
      <color indexed="8"/>
      <name val="Calibri"/>
      <family val="2"/>
    </font>
    <font>
      <sz val="11"/>
      <color indexed="9"/>
      <name val="Calibri"/>
      <family val="2"/>
    </font>
    <font>
      <i/>
      <sz val="11"/>
      <color theme="0" tint="-0.499984740745262"/>
      <name val="Times New Roman"/>
      <family val="1"/>
    </font>
    <font>
      <b/>
      <sz val="11"/>
      <color rgb="FFFF0000"/>
      <name val="Times New Roman"/>
      <family val="1"/>
    </font>
  </fonts>
  <fills count="16">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43"/>
        <bgColor indexed="64"/>
      </patternFill>
    </fill>
    <fill>
      <patternFill patternType="solid">
        <fgColor indexed="42"/>
        <bgColor indexed="64"/>
      </patternFill>
    </fill>
    <fill>
      <patternFill patternType="solid">
        <fgColor indexed="9"/>
        <bgColor indexed="64"/>
      </patternFill>
    </fill>
    <fill>
      <patternFill patternType="solid">
        <fgColor theme="4" tint="0.79998168889431442"/>
        <bgColor indexed="64"/>
      </patternFill>
    </fill>
    <fill>
      <patternFill patternType="solid">
        <fgColor theme="6" tint="0.79998168889431442"/>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ck">
        <color indexed="17"/>
      </top>
      <bottom style="thin">
        <color indexed="17"/>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s>
  <cellStyleXfs count="24">
    <xf numFmtId="0" fontId="0" fillId="0" borderId="0"/>
    <xf numFmtId="0" fontId="24" fillId="0" borderId="0" applyNumberFormat="0" applyFill="0" applyBorder="0" applyAlignment="0" applyProtection="0">
      <alignment vertical="top"/>
      <protection locked="0"/>
    </xf>
    <xf numFmtId="0" fontId="4" fillId="0" borderId="0"/>
    <xf numFmtId="0" fontId="25" fillId="2"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2" borderId="0" applyNumberFormat="0" applyBorder="0" applyAlignment="0" applyProtection="0"/>
    <xf numFmtId="0" fontId="25" fillId="5" borderId="0" applyNumberFormat="0" applyBorder="0" applyAlignment="0" applyProtection="0"/>
    <xf numFmtId="0" fontId="25" fillId="3"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6" borderId="0" applyNumberFormat="0" applyBorder="0" applyAlignment="0" applyProtection="0"/>
    <xf numFmtId="0" fontId="25" fillId="9" borderId="0" applyNumberFormat="0" applyBorder="0" applyAlignment="0" applyProtection="0"/>
    <xf numFmtId="0" fontId="25" fillId="3" borderId="0" applyNumberFormat="0" applyBorder="0" applyAlignment="0" applyProtection="0"/>
    <xf numFmtId="0" fontId="26" fillId="10"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6" borderId="0" applyNumberFormat="0" applyBorder="0" applyAlignment="0" applyProtection="0"/>
    <xf numFmtId="0" fontId="26" fillId="10" borderId="0" applyNumberFormat="0" applyBorder="0" applyAlignment="0" applyProtection="0"/>
    <xf numFmtId="0" fontId="26" fillId="3" borderId="0" applyNumberFormat="0" applyBorder="0" applyAlignment="0" applyProtection="0"/>
    <xf numFmtId="0" fontId="4" fillId="0" borderId="0"/>
    <xf numFmtId="0" fontId="4" fillId="0" borderId="0"/>
    <xf numFmtId="0" fontId="24" fillId="0" borderId="0" applyNumberFormat="0" applyFill="0" applyBorder="0" applyAlignment="0" applyProtection="0">
      <alignment vertical="top"/>
      <protection locked="0"/>
    </xf>
  </cellStyleXfs>
  <cellXfs count="131">
    <xf numFmtId="0" fontId="0" fillId="0" borderId="0" xfId="0"/>
    <xf numFmtId="0" fontId="3" fillId="0" borderId="0" xfId="0" applyFont="1"/>
    <xf numFmtId="0" fontId="0" fillId="11" borderId="0" xfId="0" applyFill="1"/>
    <xf numFmtId="0" fontId="0" fillId="11" borderId="0" xfId="0" applyFill="1" applyAlignment="1">
      <alignment horizontal="center"/>
    </xf>
    <xf numFmtId="0" fontId="0" fillId="0" borderId="0" xfId="0" applyProtection="1">
      <protection locked="0"/>
    </xf>
    <xf numFmtId="0" fontId="1" fillId="0" borderId="0" xfId="0" applyFont="1" applyProtection="1">
      <protection hidden="1"/>
    </xf>
    <xf numFmtId="0" fontId="2" fillId="0" borderId="0" xfId="0" applyFont="1" applyProtection="1">
      <protection hidden="1"/>
    </xf>
    <xf numFmtId="0" fontId="6" fillId="0" borderId="0" xfId="0" applyFont="1" applyProtection="1">
      <protection hidden="1"/>
    </xf>
    <xf numFmtId="0" fontId="5" fillId="0" borderId="0" xfId="0" applyFont="1" applyProtection="1">
      <protection hidden="1"/>
    </xf>
    <xf numFmtId="0" fontId="0" fillId="0" borderId="0" xfId="0" applyProtection="1">
      <protection hidden="1"/>
    </xf>
    <xf numFmtId="0" fontId="9" fillId="0" borderId="0" xfId="0" applyFont="1" applyProtection="1">
      <protection hidden="1"/>
    </xf>
    <xf numFmtId="0" fontId="3" fillId="0" borderId="0" xfId="0" applyFont="1" applyAlignment="1" applyProtection="1">
      <alignment wrapText="1"/>
      <protection hidden="1"/>
    </xf>
    <xf numFmtId="0" fontId="6" fillId="0" borderId="0" xfId="0" applyFont="1" applyAlignment="1" applyProtection="1">
      <alignment vertical="center"/>
      <protection hidden="1"/>
    </xf>
    <xf numFmtId="0" fontId="0" fillId="0" borderId="0" xfId="0" applyAlignment="1" applyProtection="1">
      <alignment vertical="center"/>
      <protection hidden="1"/>
    </xf>
    <xf numFmtId="0" fontId="10" fillId="12" borderId="0" xfId="0" applyFont="1" applyFill="1" applyAlignment="1" applyProtection="1">
      <alignment vertical="center"/>
      <protection hidden="1"/>
    </xf>
    <xf numFmtId="0" fontId="19" fillId="0" borderId="0" xfId="0" applyFont="1" applyProtection="1">
      <protection hidden="1"/>
    </xf>
    <xf numFmtId="0" fontId="6" fillId="12" borderId="0" xfId="0" applyFont="1" applyFill="1" applyAlignment="1" applyProtection="1">
      <alignment vertical="center" wrapText="1"/>
      <protection hidden="1"/>
    </xf>
    <xf numFmtId="0" fontId="17" fillId="0" borderId="1" xfId="0" applyFont="1" applyBorder="1" applyAlignment="1" applyProtection="1">
      <alignment vertical="top" wrapText="1"/>
      <protection hidden="1"/>
    </xf>
    <xf numFmtId="0" fontId="4" fillId="0" borderId="0" xfId="0" applyFont="1" applyProtection="1">
      <protection hidden="1"/>
    </xf>
    <xf numFmtId="0" fontId="3" fillId="0" borderId="0" xfId="0" applyFont="1" applyProtection="1">
      <protection hidden="1"/>
    </xf>
    <xf numFmtId="0" fontId="18" fillId="0" borderId="2" xfId="0" applyFont="1" applyBorder="1" applyAlignment="1" applyProtection="1">
      <alignment vertical="top" wrapText="1"/>
      <protection hidden="1"/>
    </xf>
    <xf numFmtId="0" fontId="4" fillId="0" borderId="3" xfId="0" applyFont="1" applyBorder="1" applyAlignment="1" applyProtection="1">
      <alignment horizontal="justify" vertical="top" wrapText="1"/>
      <protection hidden="1"/>
    </xf>
    <xf numFmtId="0" fontId="15" fillId="0" borderId="0" xfId="0" applyFont="1" applyAlignment="1" applyProtection="1">
      <alignment wrapText="1"/>
      <protection hidden="1"/>
    </xf>
    <xf numFmtId="0" fontId="4" fillId="0" borderId="0" xfId="0" applyFont="1" applyAlignment="1" applyProtection="1">
      <alignment horizontal="justify" vertical="top" wrapText="1"/>
      <protection hidden="1"/>
    </xf>
    <xf numFmtId="0" fontId="3" fillId="0" borderId="3" xfId="0" applyFont="1" applyBorder="1" applyAlignment="1" applyProtection="1">
      <alignment horizontal="justify" vertical="top" wrapText="1"/>
      <protection hidden="1"/>
    </xf>
    <xf numFmtId="0" fontId="4" fillId="0" borderId="0" xfId="0" applyFont="1" applyProtection="1">
      <protection locked="0" hidden="1"/>
    </xf>
    <xf numFmtId="0" fontId="3" fillId="0" borderId="0" xfId="0" applyFont="1" applyProtection="1">
      <protection locked="0" hidden="1"/>
    </xf>
    <xf numFmtId="14" fontId="0" fillId="11" borderId="0" xfId="0" applyNumberFormat="1" applyFill="1" applyAlignment="1">
      <alignment horizontal="center"/>
    </xf>
    <xf numFmtId="0" fontId="3" fillId="0" borderId="0" xfId="0" applyFont="1" applyAlignment="1" applyProtection="1">
      <alignment horizontal="center" vertical="center"/>
      <protection hidden="1"/>
    </xf>
    <xf numFmtId="0" fontId="23" fillId="0" borderId="0" xfId="0" applyFont="1" applyAlignment="1" applyProtection="1">
      <alignment horizontal="center" vertical="center"/>
      <protection hidden="1"/>
    </xf>
    <xf numFmtId="0" fontId="10" fillId="0" borderId="0" xfId="0" applyFont="1" applyProtection="1">
      <protection hidden="1"/>
    </xf>
    <xf numFmtId="0" fontId="16" fillId="0" borderId="0" xfId="0" applyFont="1" applyAlignment="1" applyProtection="1">
      <alignment horizontal="center" vertical="center"/>
      <protection hidden="1"/>
    </xf>
    <xf numFmtId="0" fontId="18" fillId="13" borderId="0" xfId="0" applyFont="1" applyFill="1" applyProtection="1">
      <protection locked="0" hidden="1"/>
    </xf>
    <xf numFmtId="0" fontId="4" fillId="0" borderId="0" xfId="0" applyFont="1" applyAlignment="1" applyProtection="1">
      <alignment horizontal="left"/>
      <protection locked="0" hidden="1"/>
    </xf>
    <xf numFmtId="0" fontId="4" fillId="0" borderId="3" xfId="0" applyFont="1" applyBorder="1" applyAlignment="1" applyProtection="1">
      <alignment horizontal="left" vertical="top" wrapText="1"/>
      <protection hidden="1"/>
    </xf>
    <xf numFmtId="0" fontId="4" fillId="0" borderId="0" xfId="0" applyFont="1" applyAlignment="1" applyProtection="1">
      <alignment horizontal="left"/>
      <protection hidden="1"/>
    </xf>
    <xf numFmtId="0" fontId="16" fillId="0" borderId="0" xfId="0" applyFont="1" applyProtection="1">
      <protection hidden="1"/>
    </xf>
    <xf numFmtId="0" fontId="23" fillId="0" borderId="0" xfId="0" applyFont="1" applyAlignment="1" applyProtection="1">
      <alignment horizontal="left" vertical="center" wrapText="1"/>
      <protection hidden="1"/>
    </xf>
    <xf numFmtId="0" fontId="4" fillId="0" borderId="0" xfId="0" applyFont="1"/>
    <xf numFmtId="0" fontId="20" fillId="0" borderId="0" xfId="0" applyFont="1" applyAlignment="1" applyProtection="1">
      <alignment vertical="center"/>
      <protection hidden="1"/>
    </xf>
    <xf numFmtId="49" fontId="3" fillId="11" borderId="0" xfId="0" applyNumberFormat="1" applyFont="1" applyFill="1" applyProtection="1">
      <protection locked="0" hidden="1"/>
    </xf>
    <xf numFmtId="0" fontId="6" fillId="12" borderId="0" xfId="0" applyFont="1" applyFill="1" applyProtection="1">
      <protection hidden="1"/>
    </xf>
    <xf numFmtId="49" fontId="23" fillId="11" borderId="0" xfId="0" applyNumberFormat="1" applyFont="1" applyFill="1" applyAlignment="1" applyProtection="1">
      <alignment vertical="center"/>
      <protection locked="0" hidden="1"/>
    </xf>
    <xf numFmtId="0" fontId="4" fillId="0" borderId="0" xfId="2" applyAlignment="1">
      <alignment vertical="center"/>
    </xf>
    <xf numFmtId="0" fontId="10" fillId="0" borderId="0" xfId="2" applyFont="1" applyAlignment="1">
      <alignment vertical="center"/>
    </xf>
    <xf numFmtId="49" fontId="24" fillId="11" borderId="0" xfId="1" applyNumberFormat="1" applyFill="1" applyAlignment="1" applyProtection="1">
      <alignment vertical="center"/>
      <protection locked="0"/>
    </xf>
    <xf numFmtId="0" fontId="22" fillId="0" borderId="0" xfId="2" applyFont="1" applyAlignment="1">
      <alignment horizontal="left" vertical="center"/>
    </xf>
    <xf numFmtId="0" fontId="22" fillId="0" borderId="0" xfId="2" applyFont="1" applyAlignment="1">
      <alignment horizontal="left" vertical="center" wrapText="1"/>
    </xf>
    <xf numFmtId="49" fontId="4" fillId="11" borderId="0" xfId="2" applyNumberFormat="1" applyFill="1" applyAlignment="1" applyProtection="1">
      <alignment vertical="center"/>
      <protection locked="0"/>
    </xf>
    <xf numFmtId="0" fontId="17" fillId="0" borderId="0" xfId="2" applyFont="1" applyAlignment="1">
      <alignment vertical="center"/>
    </xf>
    <xf numFmtId="0" fontId="7" fillId="0" borderId="0" xfId="2" applyFont="1" applyAlignment="1">
      <alignment vertical="center"/>
    </xf>
    <xf numFmtId="0" fontId="4" fillId="0" borderId="0" xfId="2" applyProtection="1">
      <protection hidden="1"/>
    </xf>
    <xf numFmtId="0" fontId="23" fillId="0" borderId="5" xfId="0" applyFont="1" applyBorder="1" applyAlignment="1">
      <alignment vertical="top" wrapText="1"/>
    </xf>
    <xf numFmtId="0" fontId="23" fillId="0" borderId="6" xfId="0" applyFont="1" applyBorder="1" applyAlignment="1" applyProtection="1">
      <alignment vertical="top"/>
      <protection hidden="1"/>
    </xf>
    <xf numFmtId="0" fontId="23" fillId="0" borderId="6" xfId="0" applyFont="1" applyBorder="1" applyAlignment="1" applyProtection="1">
      <alignment vertical="top" wrapText="1"/>
      <protection hidden="1"/>
    </xf>
    <xf numFmtId="0" fontId="23" fillId="0" borderId="7" xfId="0" applyFont="1" applyBorder="1" applyAlignment="1" applyProtection="1">
      <alignment vertical="top" wrapText="1"/>
      <protection hidden="1"/>
    </xf>
    <xf numFmtId="0" fontId="23" fillId="0" borderId="8" xfId="0" applyFont="1" applyBorder="1" applyAlignment="1" applyProtection="1">
      <alignment vertical="center" wrapText="1"/>
      <protection hidden="1"/>
    </xf>
    <xf numFmtId="0" fontId="23" fillId="0" borderId="9" xfId="0" applyFont="1" applyBorder="1" applyAlignment="1" applyProtection="1">
      <alignment horizontal="center" vertical="center"/>
      <protection hidden="1"/>
    </xf>
    <xf numFmtId="0" fontId="23" fillId="0" borderId="10" xfId="0" applyFont="1" applyBorder="1" applyAlignment="1" applyProtection="1">
      <alignment vertical="center" wrapText="1"/>
      <protection hidden="1"/>
    </xf>
    <xf numFmtId="0" fontId="23" fillId="0" borderId="11" xfId="0" applyFont="1" applyBorder="1" applyAlignment="1" applyProtection="1">
      <alignment horizontal="left" vertical="center" wrapText="1"/>
      <protection hidden="1"/>
    </xf>
    <xf numFmtId="0" fontId="23" fillId="0" borderId="11" xfId="0" applyFont="1" applyBorder="1" applyAlignment="1" applyProtection="1">
      <alignment horizontal="center" vertical="center"/>
      <protection hidden="1"/>
    </xf>
    <xf numFmtId="49" fontId="23" fillId="11" borderId="11" xfId="0" applyNumberFormat="1" applyFont="1" applyFill="1" applyBorder="1" applyAlignment="1" applyProtection="1">
      <alignment vertical="center"/>
      <protection locked="0" hidden="1"/>
    </xf>
    <xf numFmtId="0" fontId="8" fillId="0" borderId="0" xfId="0" applyFont="1" applyAlignment="1" applyProtection="1">
      <alignment vertical="center"/>
      <protection hidden="1"/>
    </xf>
    <xf numFmtId="0" fontId="23" fillId="0" borderId="12" xfId="0" applyFont="1" applyBorder="1" applyAlignment="1" applyProtection="1">
      <alignment horizontal="center" vertical="center"/>
      <protection hidden="1"/>
    </xf>
    <xf numFmtId="0" fontId="23" fillId="0" borderId="13" xfId="0" applyFont="1" applyBorder="1" applyAlignment="1" applyProtection="1">
      <alignment horizontal="center" vertical="center"/>
      <protection hidden="1"/>
    </xf>
    <xf numFmtId="0" fontId="3" fillId="0" borderId="0" xfId="0" applyFont="1" applyAlignment="1" applyProtection="1">
      <alignment horizontal="justify" vertical="top" wrapText="1"/>
      <protection hidden="1"/>
    </xf>
    <xf numFmtId="0" fontId="4" fillId="0" borderId="0" xfId="2" applyAlignment="1">
      <alignment horizontal="left" vertical="center"/>
    </xf>
    <xf numFmtId="0" fontId="4" fillId="0" borderId="0" xfId="0" applyFont="1" applyAlignment="1" applyProtection="1">
      <alignment horizontal="left" vertical="center" wrapText="1"/>
      <protection hidden="1"/>
    </xf>
    <xf numFmtId="0" fontId="4" fillId="0" borderId="0" xfId="0" applyFont="1" applyAlignment="1" applyProtection="1">
      <alignment horizontal="left" vertical="center"/>
      <protection hidden="1"/>
    </xf>
    <xf numFmtId="0" fontId="0" fillId="12" borderId="0" xfId="0" applyFill="1" applyAlignment="1" applyProtection="1">
      <alignment horizontal="center"/>
      <protection hidden="1"/>
    </xf>
    <xf numFmtId="0" fontId="8" fillId="0" borderId="0" xfId="0" applyFont="1" applyAlignment="1" applyProtection="1">
      <alignment horizontal="left" vertical="center"/>
      <protection hidden="1"/>
    </xf>
    <xf numFmtId="0" fontId="3" fillId="0" borderId="0" xfId="0" applyFont="1" applyAlignment="1" applyProtection="1">
      <alignment horizontal="left" vertical="center"/>
      <protection hidden="1"/>
    </xf>
    <xf numFmtId="0" fontId="20" fillId="0" borderId="0" xfId="0" applyFont="1" applyAlignment="1" applyProtection="1">
      <alignment horizontal="left" vertical="center"/>
      <protection hidden="1"/>
    </xf>
    <xf numFmtId="0" fontId="4" fillId="12" borderId="0" xfId="0" applyFont="1" applyFill="1" applyAlignment="1" applyProtection="1">
      <alignment horizontal="left" vertical="center" wrapText="1"/>
      <protection locked="0" hidden="1"/>
    </xf>
    <xf numFmtId="0" fontId="18" fillId="0" borderId="0" xfId="0" applyFont="1" applyAlignment="1" applyProtection="1">
      <alignment horizontal="left" vertical="center" wrapText="1"/>
      <protection hidden="1"/>
    </xf>
    <xf numFmtId="14" fontId="14" fillId="0" borderId="0" xfId="0" applyNumberFormat="1" applyFont="1" applyAlignment="1" applyProtection="1">
      <alignment horizontal="left"/>
      <protection hidden="1"/>
    </xf>
    <xf numFmtId="0" fontId="0" fillId="12" borderId="0" xfId="0" applyFill="1" applyAlignment="1" applyProtection="1">
      <alignment horizontal="left" vertical="center" wrapText="1"/>
      <protection locked="0" hidden="1"/>
    </xf>
    <xf numFmtId="0" fontId="0" fillId="12" borderId="0" xfId="0" applyFill="1" applyAlignment="1" applyProtection="1">
      <alignment horizontal="left"/>
      <protection hidden="1"/>
    </xf>
    <xf numFmtId="49" fontId="3" fillId="11" borderId="0" xfId="0" applyNumberFormat="1" applyFont="1" applyFill="1" applyAlignment="1" applyProtection="1">
      <alignment horizontal="left"/>
      <protection locked="0"/>
    </xf>
    <xf numFmtId="0" fontId="7" fillId="0" borderId="0" xfId="0" applyFont="1" applyAlignment="1">
      <alignment horizontal="left" wrapText="1"/>
    </xf>
    <xf numFmtId="0" fontId="7" fillId="0" borderId="0" xfId="0" applyFont="1" applyAlignment="1">
      <alignment horizontal="left"/>
    </xf>
    <xf numFmtId="0" fontId="4" fillId="0" borderId="0" xfId="0" applyFont="1" applyAlignment="1">
      <alignment horizontal="left" wrapText="1"/>
    </xf>
    <xf numFmtId="0" fontId="4" fillId="0" borderId="0" xfId="0" applyFont="1" applyAlignment="1">
      <alignment horizontal="left"/>
    </xf>
    <xf numFmtId="0" fontId="8" fillId="0" borderId="0" xfId="0" applyFont="1" applyAlignment="1">
      <alignment horizontal="left" wrapText="1"/>
    </xf>
    <xf numFmtId="0" fontId="17" fillId="0" borderId="0" xfId="0" applyFont="1"/>
    <xf numFmtId="0" fontId="4" fillId="0" borderId="11" xfId="0" applyFont="1" applyBorder="1" applyAlignment="1">
      <alignment horizontal="left" wrapText="1"/>
    </xf>
    <xf numFmtId="0" fontId="4" fillId="0" borderId="11" xfId="0" applyFont="1" applyBorder="1" applyAlignment="1">
      <alignment horizontal="left"/>
    </xf>
    <xf numFmtId="0" fontId="4" fillId="12" borderId="4" xfId="0" applyFont="1" applyFill="1" applyBorder="1" applyAlignment="1">
      <alignment horizontal="left" vertical="top" wrapText="1"/>
    </xf>
    <xf numFmtId="0" fontId="3" fillId="13" borderId="4" xfId="0" applyFont="1" applyFill="1" applyBorder="1" applyAlignment="1">
      <alignment horizontal="center" vertical="top" wrapText="1"/>
    </xf>
    <xf numFmtId="2" fontId="20" fillId="13" borderId="4" xfId="0" applyNumberFormat="1" applyFont="1" applyFill="1" applyBorder="1" applyAlignment="1">
      <alignment horizontal="center" vertical="top" wrapText="1"/>
    </xf>
    <xf numFmtId="0" fontId="0" fillId="13" borderId="0" xfId="0" applyFill="1"/>
    <xf numFmtId="0" fontId="7" fillId="0" borderId="0" xfId="22" applyFont="1" applyAlignment="1">
      <alignment horizontal="left" vertical="center"/>
    </xf>
    <xf numFmtId="0" fontId="4" fillId="0" borderId="0" xfId="22" applyAlignment="1">
      <alignment vertical="center"/>
    </xf>
    <xf numFmtId="0" fontId="4" fillId="0" borderId="0" xfId="22" applyAlignment="1">
      <alignment horizontal="left" vertical="center" wrapText="1"/>
    </xf>
    <xf numFmtId="0" fontId="4" fillId="0" borderId="0" xfId="22" applyAlignment="1">
      <alignment horizontal="left" vertical="center"/>
    </xf>
    <xf numFmtId="0" fontId="4" fillId="0" borderId="0" xfId="22"/>
    <xf numFmtId="0" fontId="7" fillId="0" borderId="0" xfId="22" applyFont="1" applyAlignment="1">
      <alignment vertical="center"/>
    </xf>
    <xf numFmtId="0" fontId="3" fillId="0" borderId="0" xfId="22" applyFont="1" applyAlignment="1">
      <alignment vertical="center"/>
    </xf>
    <xf numFmtId="0" fontId="3" fillId="0" borderId="0" xfId="22" applyFont="1" applyAlignment="1">
      <alignment horizontal="left" vertical="center" wrapText="1"/>
    </xf>
    <xf numFmtId="0" fontId="3" fillId="0" borderId="0" xfId="22" applyFont="1" applyAlignment="1">
      <alignment horizontal="left" vertical="center"/>
    </xf>
    <xf numFmtId="0" fontId="3" fillId="0" borderId="0" xfId="22" applyFont="1" applyAlignment="1">
      <alignment horizontal="left"/>
    </xf>
    <xf numFmtId="0" fontId="3" fillId="0" borderId="0" xfId="22" applyFont="1"/>
    <xf numFmtId="0" fontId="7" fillId="13" borderId="0" xfId="22" applyFont="1" applyFill="1" applyAlignment="1">
      <alignment horizontal="left"/>
    </xf>
    <xf numFmtId="0" fontId="3" fillId="13" borderId="0" xfId="22" applyFont="1" applyFill="1"/>
    <xf numFmtId="0" fontId="3" fillId="13" borderId="0" xfId="22" applyFont="1" applyFill="1" applyAlignment="1">
      <alignment vertical="center"/>
    </xf>
    <xf numFmtId="0" fontId="13" fillId="13" borderId="0" xfId="23" applyFont="1" applyFill="1" applyAlignment="1" applyProtection="1">
      <alignment horizontal="justify" vertical="center"/>
    </xf>
    <xf numFmtId="0" fontId="7" fillId="13" borderId="11" xfId="22" applyFont="1" applyFill="1" applyBorder="1" applyAlignment="1">
      <alignment horizontal="left" vertical="center" wrapText="1"/>
    </xf>
    <xf numFmtId="0" fontId="3" fillId="13" borderId="11" xfId="22" applyFont="1" applyFill="1" applyBorder="1" applyAlignment="1">
      <alignment horizontal="left" vertical="center"/>
    </xf>
    <xf numFmtId="0" fontId="3" fillId="13" borderId="0" xfId="22" applyFont="1" applyFill="1" applyAlignment="1">
      <alignment horizontal="left" vertical="center"/>
    </xf>
    <xf numFmtId="0" fontId="3" fillId="13" borderId="4" xfId="22" applyFont="1" applyFill="1" applyBorder="1" applyAlignment="1">
      <alignment horizontal="left" vertical="top" wrapText="1"/>
    </xf>
    <xf numFmtId="0" fontId="3" fillId="13" borderId="4" xfId="22" applyFont="1" applyFill="1" applyBorder="1" applyAlignment="1">
      <alignment horizontal="center" vertical="top" wrapText="1"/>
    </xf>
    <xf numFmtId="2" fontId="20" fillId="13" borderId="4" xfId="22" applyNumberFormat="1" applyFont="1" applyFill="1" applyBorder="1" applyAlignment="1">
      <alignment horizontal="center" vertical="top" wrapText="1"/>
    </xf>
    <xf numFmtId="0" fontId="3" fillId="13" borderId="0" xfId="22" applyFont="1" applyFill="1" applyAlignment="1">
      <alignment horizontal="left" wrapText="1"/>
    </xf>
    <xf numFmtId="0" fontId="3" fillId="13" borderId="0" xfId="22" applyFont="1" applyFill="1" applyAlignment="1">
      <alignment horizontal="left"/>
    </xf>
    <xf numFmtId="164" fontId="20" fillId="13" borderId="4" xfId="22" applyNumberFormat="1" applyFont="1" applyFill="1" applyBorder="1" applyAlignment="1">
      <alignment horizontal="center" vertical="top" wrapText="1"/>
    </xf>
    <xf numFmtId="0" fontId="8" fillId="0" borderId="0" xfId="22" applyFont="1" applyAlignment="1">
      <alignment horizontal="left" vertical="center"/>
    </xf>
    <xf numFmtId="0" fontId="4" fillId="13" borderId="0" xfId="22" applyFill="1" applyAlignment="1">
      <alignment vertical="center"/>
    </xf>
    <xf numFmtId="0" fontId="4" fillId="13" borderId="0" xfId="22" applyFill="1" applyAlignment="1">
      <alignment horizontal="left" vertical="center" wrapText="1"/>
    </xf>
    <xf numFmtId="0" fontId="17" fillId="13" borderId="0" xfId="22" applyFont="1" applyFill="1" applyAlignment="1">
      <alignment horizontal="left" vertical="center" wrapText="1"/>
    </xf>
    <xf numFmtId="0" fontId="4" fillId="13" borderId="0" xfId="22" applyFill="1" applyAlignment="1">
      <alignment horizontal="left" wrapText="1"/>
    </xf>
    <xf numFmtId="0" fontId="4" fillId="13" borderId="0" xfId="22" applyFill="1"/>
    <xf numFmtId="0" fontId="4" fillId="14" borderId="0" xfId="0" applyFont="1" applyFill="1" applyAlignment="1">
      <alignment horizontal="left" vertical="center" wrapText="1"/>
    </xf>
    <xf numFmtId="0" fontId="4" fillId="14" borderId="0" xfId="0" applyFont="1" applyFill="1" applyAlignment="1">
      <alignment horizontal="left" vertical="center"/>
    </xf>
    <xf numFmtId="0" fontId="4" fillId="14" borderId="0" xfId="0" applyFont="1" applyFill="1" applyAlignment="1">
      <alignment vertical="center"/>
    </xf>
    <xf numFmtId="0" fontId="4" fillId="0" borderId="0" xfId="0" applyFont="1" applyAlignment="1">
      <alignment vertical="center"/>
    </xf>
    <xf numFmtId="0" fontId="4" fillId="15" borderId="0" xfId="0" applyFont="1" applyFill="1" applyAlignment="1">
      <alignment horizontal="left" vertical="center" wrapText="1"/>
    </xf>
    <xf numFmtId="0" fontId="17" fillId="15" borderId="0" xfId="22" applyFont="1" applyFill="1" applyAlignment="1">
      <alignment horizontal="left" vertical="center" wrapText="1"/>
    </xf>
    <xf numFmtId="0" fontId="4" fillId="15" borderId="0" xfId="0" applyFont="1" applyFill="1" applyAlignment="1">
      <alignment horizontal="left" vertical="center"/>
    </xf>
    <xf numFmtId="0" fontId="4" fillId="15" borderId="0" xfId="0" applyFont="1" applyFill="1" applyAlignment="1">
      <alignment horizontal="left" vertical="center"/>
    </xf>
    <xf numFmtId="49" fontId="4" fillId="11" borderId="0" xfId="0" applyNumberFormat="1" applyFont="1" applyFill="1" applyAlignment="1">
      <alignment horizontal="center"/>
    </xf>
    <xf numFmtId="0" fontId="0" fillId="11" borderId="0" xfId="0" applyNumberFormat="1" applyFill="1" applyAlignment="1">
      <alignment horizontal="center"/>
    </xf>
  </cellXfs>
  <cellStyles count="24">
    <cellStyle name="20% - Akzent1" xfId="3" xr:uid="{00000000-0005-0000-0000-000000000000}"/>
    <cellStyle name="20% - Akzent2" xfId="4" xr:uid="{00000000-0005-0000-0000-000001000000}"/>
    <cellStyle name="20% - Akzent3" xfId="5" xr:uid="{00000000-0005-0000-0000-000002000000}"/>
    <cellStyle name="20% - Akzent4" xfId="6" xr:uid="{00000000-0005-0000-0000-000003000000}"/>
    <cellStyle name="20% - Akzent5" xfId="7" xr:uid="{00000000-0005-0000-0000-000004000000}"/>
    <cellStyle name="20% - Akzent6" xfId="8" xr:uid="{00000000-0005-0000-0000-000005000000}"/>
    <cellStyle name="40% - Akzent1" xfId="9" xr:uid="{00000000-0005-0000-0000-000006000000}"/>
    <cellStyle name="40% - Akzent2" xfId="10" xr:uid="{00000000-0005-0000-0000-000007000000}"/>
    <cellStyle name="40% - Akzent3" xfId="11" xr:uid="{00000000-0005-0000-0000-000008000000}"/>
    <cellStyle name="40% - Akzent4" xfId="12" xr:uid="{00000000-0005-0000-0000-000009000000}"/>
    <cellStyle name="40% - Akzent5" xfId="13" xr:uid="{00000000-0005-0000-0000-00000A000000}"/>
    <cellStyle name="40% - Akzent6" xfId="14" xr:uid="{00000000-0005-0000-0000-00000B000000}"/>
    <cellStyle name="60% - Akzent1" xfId="15" xr:uid="{00000000-0005-0000-0000-00000C000000}"/>
    <cellStyle name="60% - Akzent2" xfId="16" xr:uid="{00000000-0005-0000-0000-00000D000000}"/>
    <cellStyle name="60% - Akzent3" xfId="17" xr:uid="{00000000-0005-0000-0000-00000E000000}"/>
    <cellStyle name="60% - Akzent4" xfId="18" xr:uid="{00000000-0005-0000-0000-00000F000000}"/>
    <cellStyle name="60% - Akzent5" xfId="19" xr:uid="{00000000-0005-0000-0000-000010000000}"/>
    <cellStyle name="60% - Akzent6" xfId="20" xr:uid="{00000000-0005-0000-0000-000011000000}"/>
    <cellStyle name="Hyperlink 2" xfId="1" xr:uid="{00000000-0005-0000-0000-000012000000}"/>
    <cellStyle name="Link 2" xfId="23" xr:uid="{D03804F3-8217-4542-B389-71382BF60ACF}"/>
    <cellStyle name="Standard" xfId="0" builtinId="0"/>
    <cellStyle name="Standard 2" xfId="2" xr:uid="{00000000-0005-0000-0000-000014000000}"/>
    <cellStyle name="Standard 2 2 2" xfId="22" xr:uid="{C6B6F177-A41B-4849-90B7-021B3F9AB3D5}"/>
    <cellStyle name="Standard 3" xfId="21" xr:uid="{00000000-0005-0000-0000-000015000000}"/>
  </cellStyles>
  <dxfs count="1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Drop" dropLines="25" dropStyle="combo" dx="18" fmlaLink="Glycyrrhizinsäure!$B$1" fmlaRange="Glycyrrhizinsäure!$B$3:$B$8" sel="6" val="0"/>
</file>

<file path=xl/ctrlProps/ctrlProp2.xml><?xml version="1.0" encoding="utf-8"?>
<formControlPr xmlns="http://schemas.microsoft.com/office/spreadsheetml/2009/9/main" objectType="Drop" dropLines="15" dropStyle="combo" dx="18" fmlaLink="Teilnehmerdaten!$D$4" fmlaRange="Teilnehmerdaten!$G$5:$G$6" sel="2" val="0"/>
</file>

<file path=xl/ctrlProps/ctrlProp3.xml><?xml version="1.0" encoding="utf-8"?>
<formControlPr xmlns="http://schemas.microsoft.com/office/spreadsheetml/2009/9/main" objectType="Drop" dropLines="25" dropStyle="combo" dx="18" fmlaLink="Ammoniumchlorid!$B$1" fmlaRange="Ammoniumchlorid!$B$3:$B$7" sel="5"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34506</xdr:colOff>
      <xdr:row>40</xdr:row>
      <xdr:rowOff>138023</xdr:rowOff>
    </xdr:to>
    <xdr:pic>
      <xdr:nvPicPr>
        <xdr:cNvPr id="2" name="Picture 1">
          <a:extLst>
            <a:ext uri="{FF2B5EF4-FFF2-40B4-BE49-F238E27FC236}">
              <a16:creationId xmlns:a16="http://schemas.microsoft.com/office/drawing/2014/main" id="{C3E21C23-CB7B-4752-9CBF-7C0EBE00EE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3373" cy="72500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25400</xdr:colOff>
          <xdr:row>29</xdr:row>
          <xdr:rowOff>33867</xdr:rowOff>
        </xdr:from>
        <xdr:to>
          <xdr:col>7</xdr:col>
          <xdr:colOff>139700</xdr:colOff>
          <xdr:row>29</xdr:row>
          <xdr:rowOff>232833</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8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97367</xdr:colOff>
          <xdr:row>16</xdr:row>
          <xdr:rowOff>50800</xdr:rowOff>
        </xdr:from>
        <xdr:to>
          <xdr:col>6</xdr:col>
          <xdr:colOff>956733</xdr:colOff>
          <xdr:row>16</xdr:row>
          <xdr:rowOff>330200</xdr:rowOff>
        </xdr:to>
        <xdr:sp macro="" textlink="">
          <xdr:nvSpPr>
            <xdr:cNvPr id="2121" name="Drop Down 73" hidden="1">
              <a:extLst>
                <a:ext uri="{63B3BB69-23CF-44E3-9099-C40C66FF867C}">
                  <a14:compatExt spid="_x0000_s2121"/>
                </a:ext>
                <a:ext uri="{FF2B5EF4-FFF2-40B4-BE49-F238E27FC236}">
                  <a16:creationId xmlns:a16="http://schemas.microsoft.com/office/drawing/2014/main" id="{00000000-0008-0000-08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27</xdr:row>
          <xdr:rowOff>33867</xdr:rowOff>
        </xdr:from>
        <xdr:to>
          <xdr:col>7</xdr:col>
          <xdr:colOff>139700</xdr:colOff>
          <xdr:row>27</xdr:row>
          <xdr:rowOff>232833</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8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Daten\TABELLEN\LVU\Ergebnistabellen\2023\ungeschuetzt\2023-09-ungesch&#252;tzt.xlsx" TargetMode="External"/><Relationship Id="rId1" Type="http://schemas.openxmlformats.org/officeDocument/2006/relationships/externalLinkPath" Target="/Daten/TABELLEN/LVU/Ergebnistabellen/2023/ungeschuetzt/2023-09-ungesch&#252;tz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ignificance"/>
      <sheetName val="Reporting"/>
      <sheetName val="Auswertung"/>
      <sheetName val="Datenübernahme"/>
      <sheetName val="Signifikanz"/>
      <sheetName val="Ausfüllhinweise"/>
      <sheetName val="Kontakt"/>
      <sheetName val="Teilnehmerdaten"/>
      <sheetName val="Ergebnisse"/>
      <sheetName val="Mitteilungen"/>
      <sheetName val="Asche"/>
      <sheetName val="Glutaminsre"/>
      <sheetName val="Rohprotein"/>
      <sheetName val="Lycopin"/>
      <sheetName val="Natrium"/>
      <sheetName val="Dichte"/>
      <sheetName val="pHWert"/>
      <sheetName val="Gesamtsre"/>
      <sheetName val="Citronensre"/>
      <sheetName val="Kochsalz"/>
      <sheetName val="Gestamttrocken"/>
      <sheetName val="LoeslichTrocken"/>
      <sheetName val="Glucose"/>
      <sheetName val="Fructose"/>
      <sheetName val="Saccharose"/>
      <sheetName val="GluFruSac"/>
      <sheetName val="BenzoeSorbin"/>
      <sheetName val="Formolzahl"/>
      <sheetName val="Ergosterol"/>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omments" Target="../comments3.xml"/><Relationship Id="rId2" Type="http://schemas.openxmlformats.org/officeDocument/2006/relationships/drawing" Target="../drawings/drawing2.xml"/><Relationship Id="rId1" Type="http://schemas.openxmlformats.org/officeDocument/2006/relationships/printerSettings" Target="../printerSettings/printerSettings9.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95698-9266-4EA7-9FE7-D5082D3FE2CD}">
  <dimension ref="A1:C13"/>
  <sheetViews>
    <sheetView workbookViewId="0">
      <selection sqref="A1:C1"/>
    </sheetView>
  </sheetViews>
  <sheetFormatPr baseColWidth="10" defaultColWidth="11.41015625" defaultRowHeight="14" x14ac:dyDescent="0.45"/>
  <cols>
    <col min="1" max="2" width="27.703125" customWidth="1"/>
    <col min="3" max="3" width="30.41015625" customWidth="1"/>
  </cols>
  <sheetData>
    <row r="1" spans="1:3" ht="30.75" customHeight="1" x14ac:dyDescent="0.45">
      <c r="A1" s="79" t="s">
        <v>45</v>
      </c>
      <c r="B1" s="80"/>
      <c r="C1" s="80"/>
    </row>
    <row r="2" spans="1:3" ht="51.95" customHeight="1" x14ac:dyDescent="0.45">
      <c r="A2" s="81" t="s">
        <v>46</v>
      </c>
      <c r="B2" s="82"/>
      <c r="C2" s="82"/>
    </row>
    <row r="3" spans="1:3" ht="74.25" customHeight="1" x14ac:dyDescent="0.45">
      <c r="A3" s="81" t="s">
        <v>47</v>
      </c>
      <c r="B3" s="81"/>
      <c r="C3" s="81"/>
    </row>
    <row r="4" spans="1:3" ht="80.45" customHeight="1" x14ac:dyDescent="0.6">
      <c r="A4" s="81" t="s">
        <v>61</v>
      </c>
      <c r="B4" s="82"/>
      <c r="C4" s="82"/>
    </row>
    <row r="5" spans="1:3" ht="30.45" customHeight="1" x14ac:dyDescent="0.5">
      <c r="A5" s="83"/>
      <c r="B5" s="83"/>
      <c r="C5" s="83"/>
    </row>
    <row r="6" spans="1:3" ht="30.45" customHeight="1" x14ac:dyDescent="0.45">
      <c r="A6" s="84" t="s">
        <v>48</v>
      </c>
    </row>
    <row r="7" spans="1:3" ht="54" customHeight="1" x14ac:dyDescent="0.45">
      <c r="A7" s="85" t="s">
        <v>49</v>
      </c>
      <c r="B7" s="86"/>
      <c r="C7" s="86"/>
    </row>
    <row r="9" spans="1:3" x14ac:dyDescent="0.45">
      <c r="A9" s="87" t="s">
        <v>50</v>
      </c>
      <c r="B9" s="87" t="s">
        <v>51</v>
      </c>
    </row>
    <row r="10" spans="1:3" ht="15.35" x14ac:dyDescent="0.45">
      <c r="A10" s="88">
        <v>1379</v>
      </c>
      <c r="B10" s="88">
        <v>1380</v>
      </c>
    </row>
    <row r="11" spans="1:3" ht="15.35" x14ac:dyDescent="0.45">
      <c r="A11" s="88">
        <v>179.34</v>
      </c>
      <c r="B11" s="88">
        <v>179</v>
      </c>
    </row>
    <row r="12" spans="1:3" ht="15.35" x14ac:dyDescent="0.45">
      <c r="A12" s="88">
        <v>80.12</v>
      </c>
      <c r="B12" s="88">
        <v>80.099999999999994</v>
      </c>
    </row>
    <row r="13" spans="1:3" ht="15.35" x14ac:dyDescent="0.45">
      <c r="A13" s="88">
        <v>7.8</v>
      </c>
      <c r="B13" s="89">
        <v>7.8</v>
      </c>
    </row>
  </sheetData>
  <sheetProtection password="CAA1" sheet="1" objects="1" scenarios="1"/>
  <mergeCells count="6">
    <mergeCell ref="A1:C1"/>
    <mergeCell ref="A2:C2"/>
    <mergeCell ref="A3:C3"/>
    <mergeCell ref="A4:C4"/>
    <mergeCell ref="A5:C5"/>
    <mergeCell ref="A7:C7"/>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38"/>
  <sheetViews>
    <sheetView workbookViewId="0">
      <selection activeCell="A2" sqref="A2:G2"/>
    </sheetView>
  </sheetViews>
  <sheetFormatPr baseColWidth="10" defaultColWidth="11.46875" defaultRowHeight="15.35" x14ac:dyDescent="0.5"/>
  <cols>
    <col min="1" max="7" width="12.64453125" style="1" customWidth="1"/>
    <col min="8" max="16384" width="11.46875" style="1"/>
  </cols>
  <sheetData>
    <row r="1" spans="1:8" x14ac:dyDescent="0.5">
      <c r="A1" s="1" t="s">
        <v>20</v>
      </c>
      <c r="H1" s="36">
        <f>COUNTA(A2:G38)</f>
        <v>0</v>
      </c>
    </row>
    <row r="2" spans="1:8" x14ac:dyDescent="0.5">
      <c r="A2" s="78"/>
      <c r="B2" s="78"/>
      <c r="C2" s="78"/>
      <c r="D2" s="78"/>
      <c r="E2" s="78"/>
      <c r="F2" s="78"/>
      <c r="G2" s="78"/>
    </row>
    <row r="3" spans="1:8" x14ac:dyDescent="0.5">
      <c r="A3" s="78"/>
      <c r="B3" s="78"/>
      <c r="C3" s="78"/>
      <c r="D3" s="78"/>
      <c r="E3" s="78"/>
      <c r="F3" s="78"/>
      <c r="G3" s="78"/>
    </row>
    <row r="4" spans="1:8" x14ac:dyDescent="0.5">
      <c r="A4" s="78"/>
      <c r="B4" s="78"/>
      <c r="C4" s="78"/>
      <c r="D4" s="78"/>
      <c r="E4" s="78"/>
      <c r="F4" s="78"/>
      <c r="G4" s="78"/>
    </row>
    <row r="5" spans="1:8" x14ac:dyDescent="0.5">
      <c r="A5" s="78"/>
      <c r="B5" s="78"/>
      <c r="C5" s="78"/>
      <c r="D5" s="78"/>
      <c r="E5" s="78"/>
      <c r="F5" s="78"/>
      <c r="G5" s="78"/>
    </row>
    <row r="6" spans="1:8" x14ac:dyDescent="0.5">
      <c r="A6" s="78"/>
      <c r="B6" s="78"/>
      <c r="C6" s="78"/>
      <c r="D6" s="78"/>
      <c r="E6" s="78"/>
      <c r="F6" s="78"/>
      <c r="G6" s="78"/>
    </row>
    <row r="7" spans="1:8" x14ac:dyDescent="0.5">
      <c r="A7" s="78"/>
      <c r="B7" s="78"/>
      <c r="C7" s="78"/>
      <c r="D7" s="78"/>
      <c r="E7" s="78"/>
      <c r="F7" s="78"/>
      <c r="G7" s="78"/>
    </row>
    <row r="8" spans="1:8" x14ac:dyDescent="0.5">
      <c r="A8" s="78"/>
      <c r="B8" s="78"/>
      <c r="C8" s="78"/>
      <c r="D8" s="78"/>
      <c r="E8" s="78"/>
      <c r="F8" s="78"/>
      <c r="G8" s="78"/>
    </row>
    <row r="9" spans="1:8" x14ac:dyDescent="0.5">
      <c r="A9" s="78"/>
      <c r="B9" s="78"/>
      <c r="C9" s="78"/>
      <c r="D9" s="78"/>
      <c r="E9" s="78"/>
      <c r="F9" s="78"/>
      <c r="G9" s="78"/>
    </row>
    <row r="10" spans="1:8" x14ac:dyDescent="0.5">
      <c r="A10" s="78"/>
      <c r="B10" s="78"/>
      <c r="C10" s="78"/>
      <c r="D10" s="78"/>
      <c r="E10" s="78"/>
      <c r="F10" s="78"/>
      <c r="G10" s="78"/>
    </row>
    <row r="11" spans="1:8" x14ac:dyDescent="0.5">
      <c r="A11" s="78"/>
      <c r="B11" s="78"/>
      <c r="C11" s="78"/>
      <c r="D11" s="78"/>
      <c r="E11" s="78"/>
      <c r="F11" s="78"/>
      <c r="G11" s="78"/>
    </row>
    <row r="12" spans="1:8" x14ac:dyDescent="0.5">
      <c r="A12" s="78"/>
      <c r="B12" s="78"/>
      <c r="C12" s="78"/>
      <c r="D12" s="78"/>
      <c r="E12" s="78"/>
      <c r="F12" s="78"/>
      <c r="G12" s="78"/>
    </row>
    <row r="13" spans="1:8" x14ac:dyDescent="0.5">
      <c r="A13" s="78"/>
      <c r="B13" s="78"/>
      <c r="C13" s="78"/>
      <c r="D13" s="78"/>
      <c r="E13" s="78"/>
      <c r="F13" s="78"/>
      <c r="G13" s="78"/>
    </row>
    <row r="14" spans="1:8" x14ac:dyDescent="0.5">
      <c r="A14" s="78"/>
      <c r="B14" s="78"/>
      <c r="C14" s="78"/>
      <c r="D14" s="78"/>
      <c r="E14" s="78"/>
      <c r="F14" s="78"/>
      <c r="G14" s="78"/>
    </row>
    <row r="15" spans="1:8" x14ac:dyDescent="0.5">
      <c r="A15" s="78"/>
      <c r="B15" s="78"/>
      <c r="C15" s="78"/>
      <c r="D15" s="78"/>
      <c r="E15" s="78"/>
      <c r="F15" s="78"/>
      <c r="G15" s="78"/>
    </row>
    <row r="16" spans="1:8" x14ac:dyDescent="0.5">
      <c r="A16" s="78"/>
      <c r="B16" s="78"/>
      <c r="C16" s="78"/>
      <c r="D16" s="78"/>
      <c r="E16" s="78"/>
      <c r="F16" s="78"/>
      <c r="G16" s="78"/>
    </row>
    <row r="17" spans="1:7" x14ac:dyDescent="0.5">
      <c r="A17" s="78"/>
      <c r="B17" s="78"/>
      <c r="C17" s="78"/>
      <c r="D17" s="78"/>
      <c r="E17" s="78"/>
      <c r="F17" s="78"/>
      <c r="G17" s="78"/>
    </row>
    <row r="18" spans="1:7" x14ac:dyDescent="0.5">
      <c r="A18" s="78"/>
      <c r="B18" s="78"/>
      <c r="C18" s="78"/>
      <c r="D18" s="78"/>
      <c r="E18" s="78"/>
      <c r="F18" s="78"/>
      <c r="G18" s="78"/>
    </row>
    <row r="19" spans="1:7" x14ac:dyDescent="0.5">
      <c r="A19" s="78"/>
      <c r="B19" s="78"/>
      <c r="C19" s="78"/>
      <c r="D19" s="78"/>
      <c r="E19" s="78"/>
      <c r="F19" s="78"/>
      <c r="G19" s="78"/>
    </row>
    <row r="20" spans="1:7" x14ac:dyDescent="0.5">
      <c r="A20" s="78"/>
      <c r="B20" s="78"/>
      <c r="C20" s="78"/>
      <c r="D20" s="78"/>
      <c r="E20" s="78"/>
      <c r="F20" s="78"/>
      <c r="G20" s="78"/>
    </row>
    <row r="21" spans="1:7" x14ac:dyDescent="0.5">
      <c r="A21" s="78"/>
      <c r="B21" s="78"/>
      <c r="C21" s="78"/>
      <c r="D21" s="78"/>
      <c r="E21" s="78"/>
      <c r="F21" s="78"/>
      <c r="G21" s="78"/>
    </row>
    <row r="22" spans="1:7" x14ac:dyDescent="0.5">
      <c r="A22" s="78"/>
      <c r="B22" s="78"/>
      <c r="C22" s="78"/>
      <c r="D22" s="78"/>
      <c r="E22" s="78"/>
      <c r="F22" s="78"/>
      <c r="G22" s="78"/>
    </row>
    <row r="23" spans="1:7" x14ac:dyDescent="0.5">
      <c r="A23" s="78"/>
      <c r="B23" s="78"/>
      <c r="C23" s="78"/>
      <c r="D23" s="78"/>
      <c r="E23" s="78"/>
      <c r="F23" s="78"/>
      <c r="G23" s="78"/>
    </row>
    <row r="24" spans="1:7" x14ac:dyDescent="0.5">
      <c r="A24" s="78"/>
      <c r="B24" s="78"/>
      <c r="C24" s="78"/>
      <c r="D24" s="78"/>
      <c r="E24" s="78"/>
      <c r="F24" s="78"/>
      <c r="G24" s="78"/>
    </row>
    <row r="25" spans="1:7" x14ac:dyDescent="0.5">
      <c r="A25" s="78"/>
      <c r="B25" s="78"/>
      <c r="C25" s="78"/>
      <c r="D25" s="78"/>
      <c r="E25" s="78"/>
      <c r="F25" s="78"/>
      <c r="G25" s="78"/>
    </row>
    <row r="26" spans="1:7" x14ac:dyDescent="0.5">
      <c r="A26" s="78"/>
      <c r="B26" s="78"/>
      <c r="C26" s="78"/>
      <c r="D26" s="78"/>
      <c r="E26" s="78"/>
      <c r="F26" s="78"/>
      <c r="G26" s="78"/>
    </row>
    <row r="27" spans="1:7" x14ac:dyDescent="0.5">
      <c r="A27" s="78"/>
      <c r="B27" s="78"/>
      <c r="C27" s="78"/>
      <c r="D27" s="78"/>
      <c r="E27" s="78"/>
      <c r="F27" s="78"/>
      <c r="G27" s="78"/>
    </row>
    <row r="28" spans="1:7" x14ac:dyDescent="0.5">
      <c r="A28" s="78"/>
      <c r="B28" s="78"/>
      <c r="C28" s="78"/>
      <c r="D28" s="78"/>
      <c r="E28" s="78"/>
      <c r="F28" s="78"/>
      <c r="G28" s="78"/>
    </row>
    <row r="29" spans="1:7" x14ac:dyDescent="0.5">
      <c r="A29" s="78"/>
      <c r="B29" s="78"/>
      <c r="C29" s="78"/>
      <c r="D29" s="78"/>
      <c r="E29" s="78"/>
      <c r="F29" s="78"/>
      <c r="G29" s="78"/>
    </row>
    <row r="30" spans="1:7" x14ac:dyDescent="0.5">
      <c r="A30" s="78"/>
      <c r="B30" s="78"/>
      <c r="C30" s="78"/>
      <c r="D30" s="78"/>
      <c r="E30" s="78"/>
      <c r="F30" s="78"/>
      <c r="G30" s="78"/>
    </row>
    <row r="31" spans="1:7" x14ac:dyDescent="0.5">
      <c r="A31" s="78"/>
      <c r="B31" s="78"/>
      <c r="C31" s="78"/>
      <c r="D31" s="78"/>
      <c r="E31" s="78"/>
      <c r="F31" s="78"/>
      <c r="G31" s="78"/>
    </row>
    <row r="32" spans="1:7" x14ac:dyDescent="0.5">
      <c r="A32" s="78"/>
      <c r="B32" s="78"/>
      <c r="C32" s="78"/>
      <c r="D32" s="78"/>
      <c r="E32" s="78"/>
      <c r="F32" s="78"/>
      <c r="G32" s="78"/>
    </row>
    <row r="33" spans="1:7" x14ac:dyDescent="0.5">
      <c r="A33" s="78"/>
      <c r="B33" s="78"/>
      <c r="C33" s="78"/>
      <c r="D33" s="78"/>
      <c r="E33" s="78"/>
      <c r="F33" s="78"/>
      <c r="G33" s="78"/>
    </row>
    <row r="34" spans="1:7" x14ac:dyDescent="0.5">
      <c r="A34" s="78"/>
      <c r="B34" s="78"/>
      <c r="C34" s="78"/>
      <c r="D34" s="78"/>
      <c r="E34" s="78"/>
      <c r="F34" s="78"/>
      <c r="G34" s="78"/>
    </row>
    <row r="35" spans="1:7" x14ac:dyDescent="0.5">
      <c r="A35" s="78"/>
      <c r="B35" s="78"/>
      <c r="C35" s="78"/>
      <c r="D35" s="78"/>
      <c r="E35" s="78"/>
      <c r="F35" s="78"/>
      <c r="G35" s="78"/>
    </row>
    <row r="36" spans="1:7" x14ac:dyDescent="0.5">
      <c r="A36" s="78"/>
      <c r="B36" s="78"/>
      <c r="C36" s="78"/>
      <c r="D36" s="78"/>
      <c r="E36" s="78"/>
      <c r="F36" s="78"/>
      <c r="G36" s="78"/>
    </row>
    <row r="37" spans="1:7" x14ac:dyDescent="0.5">
      <c r="A37" s="78"/>
      <c r="B37" s="78"/>
      <c r="C37" s="78"/>
      <c r="D37" s="78"/>
      <c r="E37" s="78"/>
      <c r="F37" s="78"/>
      <c r="G37" s="78"/>
    </row>
    <row r="38" spans="1:7" x14ac:dyDescent="0.5">
      <c r="A38" s="78"/>
      <c r="B38" s="78"/>
      <c r="C38" s="78"/>
      <c r="D38" s="78"/>
      <c r="E38" s="78"/>
      <c r="F38" s="78"/>
      <c r="G38" s="78"/>
    </row>
  </sheetData>
  <sheetProtection algorithmName="SHA-512" hashValue="8ns3EHXbppsTJKaUHqBDsg6rIMPG9YM8dnsIi+OPnX2aLiY6CFIfpvwdIQ9shtKjJ2OUtUXcB7OGa+JhHLMB9w==" saltValue="h9M60/0TDVmVwtNWXDRx1Q==" spinCount="100000" sheet="1" objects="1" scenarios="1"/>
  <mergeCells count="37">
    <mergeCell ref="A38:G38"/>
    <mergeCell ref="A34:G34"/>
    <mergeCell ref="A35:G35"/>
    <mergeCell ref="A36:G36"/>
    <mergeCell ref="A37:G37"/>
    <mergeCell ref="A30:G30"/>
    <mergeCell ref="A31:G31"/>
    <mergeCell ref="A32:G32"/>
    <mergeCell ref="A33:G33"/>
    <mergeCell ref="A26:G26"/>
    <mergeCell ref="A27:G27"/>
    <mergeCell ref="A28:G28"/>
    <mergeCell ref="A29:G29"/>
    <mergeCell ref="A22:G22"/>
    <mergeCell ref="A23:G23"/>
    <mergeCell ref="A24:G24"/>
    <mergeCell ref="A25:G25"/>
    <mergeCell ref="A10:G10"/>
    <mergeCell ref="A11:G11"/>
    <mergeCell ref="A18:G18"/>
    <mergeCell ref="A19:G19"/>
    <mergeCell ref="A20:G20"/>
    <mergeCell ref="A21:G21"/>
    <mergeCell ref="A14:G14"/>
    <mergeCell ref="A15:G15"/>
    <mergeCell ref="A16:G16"/>
    <mergeCell ref="A17:G17"/>
    <mergeCell ref="A13:G13"/>
    <mergeCell ref="A2:G2"/>
    <mergeCell ref="A3:G3"/>
    <mergeCell ref="A4:G4"/>
    <mergeCell ref="A5:G5"/>
    <mergeCell ref="A12:G12"/>
    <mergeCell ref="A6:G6"/>
    <mergeCell ref="A7:G7"/>
    <mergeCell ref="A8:G8"/>
    <mergeCell ref="A9:G9"/>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7"/>
  <sheetViews>
    <sheetView workbookViewId="0">
      <selection activeCell="A3" sqref="A3"/>
    </sheetView>
  </sheetViews>
  <sheetFormatPr baseColWidth="10" defaultColWidth="11.46875" defaultRowHeight="15.35" x14ac:dyDescent="0.5"/>
  <cols>
    <col min="1" max="1" width="13.1171875" style="19" customWidth="1"/>
    <col min="2" max="2" width="62.87890625" style="19" customWidth="1"/>
    <col min="3" max="16384" width="11.46875" style="19"/>
  </cols>
  <sheetData>
    <row r="1" spans="1:3" ht="31" thickBot="1" x14ac:dyDescent="0.55000000000000004">
      <c r="A1" s="11" t="s">
        <v>80</v>
      </c>
      <c r="B1" s="26">
        <v>5</v>
      </c>
      <c r="C1" s="19">
        <f>MAX($A$3:$A$7)-1</f>
        <v>4</v>
      </c>
    </row>
    <row r="2" spans="1:3" ht="15.7" thickTop="1" x14ac:dyDescent="0.5">
      <c r="A2" s="24" t="s">
        <v>31</v>
      </c>
      <c r="B2" s="24" t="s">
        <v>32</v>
      </c>
      <c r="C2" s="51" t="s">
        <v>33</v>
      </c>
    </row>
    <row r="3" spans="1:3" x14ac:dyDescent="0.5">
      <c r="A3" s="23">
        <v>1</v>
      </c>
      <c r="B3" s="23" t="s">
        <v>85</v>
      </c>
      <c r="C3" s="22"/>
    </row>
    <row r="4" spans="1:3" x14ac:dyDescent="0.5">
      <c r="A4" s="23">
        <v>2</v>
      </c>
      <c r="B4" s="23" t="s">
        <v>86</v>
      </c>
      <c r="C4" s="19" t="s">
        <v>34</v>
      </c>
    </row>
    <row r="5" spans="1:3" x14ac:dyDescent="0.5">
      <c r="A5" s="23">
        <v>3</v>
      </c>
      <c r="B5" s="23" t="s">
        <v>91</v>
      </c>
    </row>
    <row r="6" spans="1:3" x14ac:dyDescent="0.5">
      <c r="A6" s="23">
        <v>4</v>
      </c>
      <c r="B6" s="23" t="s">
        <v>69</v>
      </c>
      <c r="C6" s="22"/>
    </row>
    <row r="7" spans="1:3" x14ac:dyDescent="0.5">
      <c r="A7" s="23">
        <v>5</v>
      </c>
      <c r="B7" s="1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8"/>
  <sheetViews>
    <sheetView workbookViewId="0">
      <selection activeCell="A3" sqref="A3"/>
    </sheetView>
  </sheetViews>
  <sheetFormatPr baseColWidth="10" defaultColWidth="11.46875" defaultRowHeight="15.35" x14ac:dyDescent="0.5"/>
  <cols>
    <col min="1" max="1" width="24.46875" style="19" customWidth="1"/>
    <col min="2" max="2" width="55.1171875" style="35" customWidth="1"/>
    <col min="3" max="16384" width="11.46875" style="19"/>
  </cols>
  <sheetData>
    <row r="1" spans="1:3" ht="15.7" thickBot="1" x14ac:dyDescent="0.55000000000000004">
      <c r="A1" s="17" t="s">
        <v>83</v>
      </c>
      <c r="B1" s="33">
        <v>6</v>
      </c>
      <c r="C1" s="19">
        <f>MAX($A$3:$A$8)-1</f>
        <v>5</v>
      </c>
    </row>
    <row r="2" spans="1:3" ht="15.7" thickTop="1" x14ac:dyDescent="0.5">
      <c r="A2" s="20"/>
      <c r="B2" s="34" t="s">
        <v>32</v>
      </c>
      <c r="C2" s="19" t="s">
        <v>33</v>
      </c>
    </row>
    <row r="3" spans="1:3" x14ac:dyDescent="0.5">
      <c r="A3" s="18">
        <v>1</v>
      </c>
      <c r="B3" s="23" t="s">
        <v>87</v>
      </c>
      <c r="C3" s="22"/>
    </row>
    <row r="4" spans="1:3" x14ac:dyDescent="0.5">
      <c r="A4" s="18">
        <v>2</v>
      </c>
      <c r="B4" s="23" t="s">
        <v>88</v>
      </c>
      <c r="C4" s="19" t="s">
        <v>34</v>
      </c>
    </row>
    <row r="5" spans="1:3" x14ac:dyDescent="0.5">
      <c r="A5" s="18">
        <v>3</v>
      </c>
      <c r="B5" s="23" t="s">
        <v>92</v>
      </c>
    </row>
    <row r="6" spans="1:3" x14ac:dyDescent="0.5">
      <c r="A6" s="18">
        <v>4</v>
      </c>
      <c r="B6" s="23" t="s">
        <v>99</v>
      </c>
    </row>
    <row r="7" spans="1:3" x14ac:dyDescent="0.5">
      <c r="A7" s="18">
        <v>5</v>
      </c>
      <c r="B7" s="18" t="s">
        <v>5</v>
      </c>
      <c r="C7" s="22"/>
    </row>
    <row r="8" spans="1:3" x14ac:dyDescent="0.5">
      <c r="A8" s="18">
        <v>6</v>
      </c>
      <c r="B8" s="1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13"/>
  <sheetViews>
    <sheetView workbookViewId="0">
      <selection activeCell="A3" sqref="A3"/>
    </sheetView>
  </sheetViews>
  <sheetFormatPr baseColWidth="10" defaultColWidth="11.46875" defaultRowHeight="15.35" x14ac:dyDescent="0.5"/>
  <cols>
    <col min="1" max="1" width="14.1171875" style="19" customWidth="1"/>
    <col min="2" max="2" width="55.1171875" style="18" customWidth="1"/>
    <col min="3" max="16384" width="11.46875" style="19"/>
  </cols>
  <sheetData>
    <row r="1" spans="1:3" ht="15.7" thickBot="1" x14ac:dyDescent="0.55000000000000004">
      <c r="A1" s="11" t="s">
        <v>82</v>
      </c>
      <c r="B1" s="25">
        <v>4</v>
      </c>
      <c r="C1" s="19">
        <f>MAX($A$3:$A$12)-1</f>
        <v>9</v>
      </c>
    </row>
    <row r="2" spans="1:3" ht="15.7" thickTop="1" x14ac:dyDescent="0.5">
      <c r="A2" s="24" t="s">
        <v>31</v>
      </c>
      <c r="B2" s="21" t="s">
        <v>32</v>
      </c>
      <c r="C2" s="51" t="s">
        <v>33</v>
      </c>
    </row>
    <row r="3" spans="1:3" x14ac:dyDescent="0.5">
      <c r="A3" s="65">
        <v>1</v>
      </c>
      <c r="B3" s="23" t="s">
        <v>89</v>
      </c>
      <c r="C3" s="23"/>
    </row>
    <row r="4" spans="1:3" x14ac:dyDescent="0.5">
      <c r="A4" s="65">
        <v>2</v>
      </c>
      <c r="B4" s="23" t="s">
        <v>90</v>
      </c>
      <c r="C4" s="23" t="s">
        <v>34</v>
      </c>
    </row>
    <row r="5" spans="1:3" x14ac:dyDescent="0.5">
      <c r="A5" s="65">
        <v>3</v>
      </c>
      <c r="B5" s="23" t="s">
        <v>94</v>
      </c>
      <c r="C5" s="23"/>
    </row>
    <row r="6" spans="1:3" x14ac:dyDescent="0.5">
      <c r="A6" s="65">
        <v>4</v>
      </c>
      <c r="B6" s="23" t="s">
        <v>95</v>
      </c>
      <c r="C6" s="23" t="s">
        <v>34</v>
      </c>
    </row>
    <row r="7" spans="1:3" x14ac:dyDescent="0.5">
      <c r="A7" s="65">
        <v>5</v>
      </c>
      <c r="B7" s="23" t="s">
        <v>93</v>
      </c>
      <c r="C7" s="23"/>
    </row>
    <row r="8" spans="1:3" x14ac:dyDescent="0.5">
      <c r="A8" s="65">
        <v>6</v>
      </c>
      <c r="B8" s="23" t="s">
        <v>96</v>
      </c>
      <c r="C8" s="23"/>
    </row>
    <row r="9" spans="1:3" x14ac:dyDescent="0.5">
      <c r="A9" s="65">
        <v>7</v>
      </c>
      <c r="B9" s="23" t="s">
        <v>97</v>
      </c>
      <c r="C9" s="23"/>
    </row>
    <row r="10" spans="1:3" x14ac:dyDescent="0.5">
      <c r="A10" s="65">
        <v>8</v>
      </c>
      <c r="B10" s="23" t="s">
        <v>98</v>
      </c>
      <c r="C10" s="23"/>
    </row>
    <row r="11" spans="1:3" x14ac:dyDescent="0.5">
      <c r="A11" s="65">
        <v>9</v>
      </c>
      <c r="B11" s="23" t="s">
        <v>5</v>
      </c>
      <c r="C11" s="23"/>
    </row>
    <row r="12" spans="1:3" x14ac:dyDescent="0.5">
      <c r="A12" s="65">
        <v>10</v>
      </c>
    </row>
    <row r="13" spans="1:3" x14ac:dyDescent="0.5">
      <c r="A13" s="1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F5E85-A239-463D-B03B-606EEC6EB9C2}">
  <dimension ref="A1"/>
  <sheetViews>
    <sheetView workbookViewId="0"/>
  </sheetViews>
  <sheetFormatPr baseColWidth="10" defaultColWidth="11.41015625" defaultRowHeight="14" x14ac:dyDescent="0.45"/>
  <cols>
    <col min="1" max="16384" width="11.41015625" style="90"/>
  </cols>
  <sheetData/>
  <sheetProtection algorithmName="SHA-512" hashValue="/mQwgrW1agx4NYrQN8ghavrygX0Ri1y2HOp8nbMYaOb9FDu4mF50P607ohpePeKzE7NmN1/yXCvjQ2438BWdSA==" saltValue="sv57HjzqbaAkGxWtGk2iqA=="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23466-C9EE-4221-9AC0-EB8013E3A912}">
  <dimension ref="A1:C7"/>
  <sheetViews>
    <sheetView workbookViewId="0">
      <selection sqref="A1:C1"/>
    </sheetView>
  </sheetViews>
  <sheetFormatPr baseColWidth="10" defaultColWidth="11.41015625" defaultRowHeight="14" x14ac:dyDescent="0.45"/>
  <cols>
    <col min="1" max="3" width="27.5859375" style="95" customWidth="1"/>
    <col min="4" max="16384" width="11.41015625" style="95"/>
  </cols>
  <sheetData>
    <row r="1" spans="1:3" s="92" customFormat="1" ht="15" x14ac:dyDescent="0.45">
      <c r="A1" s="91" t="s">
        <v>40</v>
      </c>
      <c r="B1" s="91"/>
      <c r="C1" s="91"/>
    </row>
    <row r="2" spans="1:3" s="92" customFormat="1" ht="79.7" customHeight="1" x14ac:dyDescent="0.45">
      <c r="A2" s="93" t="s">
        <v>114</v>
      </c>
      <c r="B2" s="94"/>
      <c r="C2" s="94"/>
    </row>
    <row r="3" spans="1:3" s="92" customFormat="1" ht="66.2" customHeight="1" x14ac:dyDescent="0.45">
      <c r="A3" s="93" t="s">
        <v>41</v>
      </c>
      <c r="B3" s="94"/>
      <c r="C3" s="94"/>
    </row>
    <row r="4" spans="1:3" s="92" customFormat="1" ht="45" customHeight="1" x14ac:dyDescent="0.45">
      <c r="A4" s="93" t="s">
        <v>42</v>
      </c>
      <c r="B4" s="94"/>
      <c r="C4" s="94"/>
    </row>
    <row r="5" spans="1:3" s="92" customFormat="1" ht="45" customHeight="1" x14ac:dyDescent="0.45">
      <c r="A5" s="93" t="s">
        <v>43</v>
      </c>
      <c r="B5" s="93"/>
      <c r="C5" s="93"/>
    </row>
    <row r="6" spans="1:3" s="92" customFormat="1" ht="70.2" customHeight="1" x14ac:dyDescent="0.45">
      <c r="A6" s="93" t="s">
        <v>44</v>
      </c>
      <c r="B6" s="94"/>
      <c r="C6" s="94"/>
    </row>
    <row r="7" spans="1:3" s="92" customFormat="1" ht="65.25" customHeight="1" x14ac:dyDescent="0.45">
      <c r="A7" s="93" t="s">
        <v>115</v>
      </c>
      <c r="B7" s="94"/>
      <c r="C7" s="94"/>
    </row>
  </sheetData>
  <sheetProtection algorithmName="SHA-512" hashValue="N/DsENCVo5fC8Wl7b/N3mfIdDOzYv8DoNdrkm7N56vnNZ6ytb08zFPNdJRkkYcP0lOisqRCfhR3Xo9BBwaAuEg==" saltValue="inQk1xwNeyqed5D0Thdbsg=="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DB505-BF59-4DE5-9CD4-FF4F69EC3729}">
  <dimension ref="A1:D16"/>
  <sheetViews>
    <sheetView workbookViewId="0"/>
  </sheetViews>
  <sheetFormatPr baseColWidth="10" defaultColWidth="11.41015625" defaultRowHeight="15.35" x14ac:dyDescent="0.5"/>
  <cols>
    <col min="1" max="3" width="27.5859375" style="101" customWidth="1"/>
    <col min="4" max="16384" width="11.41015625" style="101"/>
  </cols>
  <sheetData>
    <row r="1" spans="1:4" s="97" customFormat="1" x14ac:dyDescent="0.45">
      <c r="A1" s="96" t="s">
        <v>11</v>
      </c>
      <c r="B1" s="96"/>
      <c r="C1" s="96"/>
      <c r="D1" s="96"/>
    </row>
    <row r="2" spans="1:4" s="97" customFormat="1" ht="72" customHeight="1" x14ac:dyDescent="0.45">
      <c r="A2" s="98" t="s">
        <v>23</v>
      </c>
      <c r="B2" s="99"/>
      <c r="C2" s="99"/>
    </row>
    <row r="3" spans="1:4" s="97" customFormat="1" ht="59.45" customHeight="1" x14ac:dyDescent="0.45">
      <c r="A3" s="98" t="s">
        <v>24</v>
      </c>
      <c r="B3" s="99"/>
      <c r="C3" s="99"/>
    </row>
    <row r="4" spans="1:4" s="97" customFormat="1" ht="108" customHeight="1" x14ac:dyDescent="0.45">
      <c r="A4" s="98" t="s">
        <v>25</v>
      </c>
      <c r="B4" s="99"/>
      <c r="C4" s="99"/>
    </row>
    <row r="5" spans="1:4" s="97" customFormat="1" ht="154.5" customHeight="1" x14ac:dyDescent="0.45">
      <c r="A5" s="98" t="s">
        <v>26</v>
      </c>
      <c r="B5" s="98"/>
      <c r="C5" s="98"/>
    </row>
    <row r="6" spans="1:4" s="97" customFormat="1" ht="141.94999999999999" customHeight="1" x14ac:dyDescent="0.45">
      <c r="A6" s="98" t="s">
        <v>27</v>
      </c>
      <c r="B6" s="98"/>
      <c r="C6" s="98"/>
    </row>
    <row r="7" spans="1:4" s="97" customFormat="1" ht="195.2" customHeight="1" x14ac:dyDescent="0.45">
      <c r="A7" s="98" t="s">
        <v>116</v>
      </c>
      <c r="B7" s="99"/>
      <c r="C7" s="99"/>
    </row>
    <row r="8" spans="1:4" s="97" customFormat="1" ht="79.7" customHeight="1" x14ac:dyDescent="0.45">
      <c r="A8" s="98" t="s">
        <v>39</v>
      </c>
      <c r="B8" s="99"/>
      <c r="C8" s="99"/>
    </row>
    <row r="9" spans="1:4" x14ac:dyDescent="0.5">
      <c r="A9" s="100"/>
      <c r="B9" s="100"/>
      <c r="C9" s="100"/>
    </row>
    <row r="10" spans="1:4" x14ac:dyDescent="0.5">
      <c r="A10" s="100"/>
      <c r="B10" s="100"/>
      <c r="C10" s="100"/>
    </row>
    <row r="11" spans="1:4" x14ac:dyDescent="0.5">
      <c r="A11" s="100"/>
      <c r="B11" s="100"/>
      <c r="C11" s="100"/>
    </row>
    <row r="12" spans="1:4" x14ac:dyDescent="0.5">
      <c r="A12" s="100"/>
      <c r="B12" s="100"/>
      <c r="C12" s="100"/>
    </row>
    <row r="13" spans="1:4" x14ac:dyDescent="0.5">
      <c r="A13" s="100"/>
      <c r="B13" s="100"/>
      <c r="C13" s="100"/>
    </row>
    <row r="14" spans="1:4" x14ac:dyDescent="0.5">
      <c r="A14" s="100"/>
      <c r="B14" s="100"/>
      <c r="C14" s="100"/>
    </row>
    <row r="15" spans="1:4" x14ac:dyDescent="0.5">
      <c r="A15" s="100"/>
      <c r="B15" s="100"/>
      <c r="C15" s="100"/>
    </row>
    <row r="16" spans="1:4" x14ac:dyDescent="0.5">
      <c r="A16" s="100"/>
      <c r="B16" s="100"/>
      <c r="C16" s="100"/>
    </row>
  </sheetData>
  <sheetProtection algorithmName="SHA-512" hashValue="kqVJ9/D5NshkZhHop/nfUYecUq8LvhlljZkUhsdAPSLAryau+ejkMOVCaI/HmLmdYO1Lh0G6me2UN9kA2TloBw==" saltValue="mXrxc+I4xQ9MSa78A5CO5w==" spinCount="100000" sheet="1" objects="1" scenarios="1"/>
  <mergeCells count="15">
    <mergeCell ref="A14:C14"/>
    <mergeCell ref="A15:C15"/>
    <mergeCell ref="A16:C16"/>
    <mergeCell ref="A8:C8"/>
    <mergeCell ref="A9:C9"/>
    <mergeCell ref="A10:C10"/>
    <mergeCell ref="A11:C11"/>
    <mergeCell ref="A12:C12"/>
    <mergeCell ref="A13:C13"/>
    <mergeCell ref="A2:C2"/>
    <mergeCell ref="A3:C3"/>
    <mergeCell ref="A4:C4"/>
    <mergeCell ref="A5:C5"/>
    <mergeCell ref="A6:C6"/>
    <mergeCell ref="A7:C7"/>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D777F-FD82-4DC6-911F-DFAC01DBDCE9}">
  <sheetPr>
    <pageSetUpPr fitToPage="1"/>
  </sheetPr>
  <dimension ref="A1:E11"/>
  <sheetViews>
    <sheetView workbookViewId="0">
      <selection sqref="A1:C1"/>
    </sheetView>
  </sheetViews>
  <sheetFormatPr baseColWidth="10" defaultColWidth="11.41015625" defaultRowHeight="15.35" x14ac:dyDescent="0.5"/>
  <cols>
    <col min="1" max="3" width="27.5859375" style="103" customWidth="1"/>
    <col min="4" max="16384" width="11.41015625" style="103"/>
  </cols>
  <sheetData>
    <row r="1" spans="1:5" ht="27.75" customHeight="1" x14ac:dyDescent="0.5">
      <c r="A1" s="102" t="s">
        <v>117</v>
      </c>
      <c r="B1" s="102"/>
      <c r="C1" s="102"/>
    </row>
    <row r="2" spans="1:5" s="104" customFormat="1" ht="100.2" customHeight="1" x14ac:dyDescent="0.45">
      <c r="A2" s="98" t="s">
        <v>118</v>
      </c>
      <c r="B2" s="99"/>
      <c r="C2" s="99"/>
      <c r="E2" s="105"/>
    </row>
    <row r="3" spans="1:5" s="104" customFormat="1" ht="45" customHeight="1" x14ac:dyDescent="0.45">
      <c r="A3" s="98" t="s">
        <v>119</v>
      </c>
      <c r="B3" s="99"/>
      <c r="C3" s="99"/>
      <c r="E3" s="105"/>
    </row>
    <row r="4" spans="1:5" s="104" customFormat="1" ht="66.75" customHeight="1" x14ac:dyDescent="0.45">
      <c r="A4" s="106" t="s">
        <v>120</v>
      </c>
      <c r="B4" s="107"/>
      <c r="C4" s="108"/>
      <c r="E4" s="105"/>
    </row>
    <row r="5" spans="1:5" ht="30.7" x14ac:dyDescent="0.5">
      <c r="A5" s="109" t="s">
        <v>35</v>
      </c>
      <c r="B5" s="109" t="s">
        <v>38</v>
      </c>
    </row>
    <row r="6" spans="1:5" x14ac:dyDescent="0.5">
      <c r="A6" s="110">
        <v>1379</v>
      </c>
      <c r="B6" s="110">
        <v>1380</v>
      </c>
    </row>
    <row r="7" spans="1:5" x14ac:dyDescent="0.5">
      <c r="A7" s="110">
        <v>179.34</v>
      </c>
      <c r="B7" s="110">
        <v>179</v>
      </c>
    </row>
    <row r="8" spans="1:5" x14ac:dyDescent="0.5">
      <c r="A8" s="110">
        <v>80.12</v>
      </c>
      <c r="B8" s="110">
        <v>80.099999999999994</v>
      </c>
    </row>
    <row r="9" spans="1:5" x14ac:dyDescent="0.5">
      <c r="A9" s="110">
        <v>7.8</v>
      </c>
      <c r="B9" s="111">
        <v>7.8</v>
      </c>
    </row>
    <row r="10" spans="1:5" ht="24" hidden="1" customHeight="1" x14ac:dyDescent="0.5">
      <c r="A10" s="112"/>
      <c r="B10" s="113"/>
      <c r="C10" s="113"/>
    </row>
    <row r="11" spans="1:5" x14ac:dyDescent="0.5">
      <c r="A11" s="110">
        <v>7.8320000000000001E-2</v>
      </c>
      <c r="B11" s="114">
        <v>7.8299999999999995E-2</v>
      </c>
    </row>
  </sheetData>
  <sheetProtection algorithmName="SHA-512" hashValue="Ym1Q0EWFOLRFzEfuCd/d63AVzlJ82Lmii5vyOkMfkdX8ncMECwerca7z46YWOoHpy47gaUApCB27S1pODLumIw==" saltValue="Vdyh2of9hRLAIrdmXDp/AA=="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7E96D-6F23-42E3-AB68-6DCE223A5F0A}">
  <dimension ref="A1:H20"/>
  <sheetViews>
    <sheetView zoomScaleNormal="100" workbookViewId="0">
      <selection sqref="A1:H1"/>
    </sheetView>
  </sheetViews>
  <sheetFormatPr baseColWidth="10" defaultColWidth="11.41015625" defaultRowHeight="14" x14ac:dyDescent="0.45"/>
  <cols>
    <col min="1" max="8" width="10.5859375" style="120" customWidth="1"/>
    <col min="9" max="256" width="11.41015625" style="120"/>
    <col min="257" max="264" width="10.5859375" style="120" customWidth="1"/>
    <col min="265" max="512" width="11.41015625" style="120"/>
    <col min="513" max="520" width="10.5859375" style="120" customWidth="1"/>
    <col min="521" max="768" width="11.41015625" style="120"/>
    <col min="769" max="776" width="10.5859375" style="120" customWidth="1"/>
    <col min="777" max="1024" width="11.41015625" style="120"/>
    <col min="1025" max="1032" width="10.5859375" style="120" customWidth="1"/>
    <col min="1033" max="1280" width="11.41015625" style="120"/>
    <col min="1281" max="1288" width="10.5859375" style="120" customWidth="1"/>
    <col min="1289" max="1536" width="11.41015625" style="120"/>
    <col min="1537" max="1544" width="10.5859375" style="120" customWidth="1"/>
    <col min="1545" max="1792" width="11.41015625" style="120"/>
    <col min="1793" max="1800" width="10.5859375" style="120" customWidth="1"/>
    <col min="1801" max="2048" width="11.41015625" style="120"/>
    <col min="2049" max="2056" width="10.5859375" style="120" customWidth="1"/>
    <col min="2057" max="2304" width="11.41015625" style="120"/>
    <col min="2305" max="2312" width="10.5859375" style="120" customWidth="1"/>
    <col min="2313" max="2560" width="11.41015625" style="120"/>
    <col min="2561" max="2568" width="10.5859375" style="120" customWidth="1"/>
    <col min="2569" max="2816" width="11.41015625" style="120"/>
    <col min="2817" max="2824" width="10.5859375" style="120" customWidth="1"/>
    <col min="2825" max="3072" width="11.41015625" style="120"/>
    <col min="3073" max="3080" width="10.5859375" style="120" customWidth="1"/>
    <col min="3081" max="3328" width="11.41015625" style="120"/>
    <col min="3329" max="3336" width="10.5859375" style="120" customWidth="1"/>
    <col min="3337" max="3584" width="11.41015625" style="120"/>
    <col min="3585" max="3592" width="10.5859375" style="120" customWidth="1"/>
    <col min="3593" max="3840" width="11.41015625" style="120"/>
    <col min="3841" max="3848" width="10.5859375" style="120" customWidth="1"/>
    <col min="3849" max="4096" width="11.41015625" style="120"/>
    <col min="4097" max="4104" width="10.5859375" style="120" customWidth="1"/>
    <col min="4105" max="4352" width="11.41015625" style="120"/>
    <col min="4353" max="4360" width="10.5859375" style="120" customWidth="1"/>
    <col min="4361" max="4608" width="11.41015625" style="120"/>
    <col min="4609" max="4616" width="10.5859375" style="120" customWidth="1"/>
    <col min="4617" max="4864" width="11.41015625" style="120"/>
    <col min="4865" max="4872" width="10.5859375" style="120" customWidth="1"/>
    <col min="4873" max="5120" width="11.41015625" style="120"/>
    <col min="5121" max="5128" width="10.5859375" style="120" customWidth="1"/>
    <col min="5129" max="5376" width="11.41015625" style="120"/>
    <col min="5377" max="5384" width="10.5859375" style="120" customWidth="1"/>
    <col min="5385" max="5632" width="11.41015625" style="120"/>
    <col min="5633" max="5640" width="10.5859375" style="120" customWidth="1"/>
    <col min="5641" max="5888" width="11.41015625" style="120"/>
    <col min="5889" max="5896" width="10.5859375" style="120" customWidth="1"/>
    <col min="5897" max="6144" width="11.41015625" style="120"/>
    <col min="6145" max="6152" width="10.5859375" style="120" customWidth="1"/>
    <col min="6153" max="6400" width="11.41015625" style="120"/>
    <col min="6401" max="6408" width="10.5859375" style="120" customWidth="1"/>
    <col min="6409" max="6656" width="11.41015625" style="120"/>
    <col min="6657" max="6664" width="10.5859375" style="120" customWidth="1"/>
    <col min="6665" max="6912" width="11.41015625" style="120"/>
    <col min="6913" max="6920" width="10.5859375" style="120" customWidth="1"/>
    <col min="6921" max="7168" width="11.41015625" style="120"/>
    <col min="7169" max="7176" width="10.5859375" style="120" customWidth="1"/>
    <col min="7177" max="7424" width="11.41015625" style="120"/>
    <col min="7425" max="7432" width="10.5859375" style="120" customWidth="1"/>
    <col min="7433" max="7680" width="11.41015625" style="120"/>
    <col min="7681" max="7688" width="10.5859375" style="120" customWidth="1"/>
    <col min="7689" max="7936" width="11.41015625" style="120"/>
    <col min="7937" max="7944" width="10.5859375" style="120" customWidth="1"/>
    <col min="7945" max="8192" width="11.41015625" style="120"/>
    <col min="8193" max="8200" width="10.5859375" style="120" customWidth="1"/>
    <col min="8201" max="8448" width="11.41015625" style="120"/>
    <col min="8449" max="8456" width="10.5859375" style="120" customWidth="1"/>
    <col min="8457" max="8704" width="11.41015625" style="120"/>
    <col min="8705" max="8712" width="10.5859375" style="120" customWidth="1"/>
    <col min="8713" max="8960" width="11.41015625" style="120"/>
    <col min="8961" max="8968" width="10.5859375" style="120" customWidth="1"/>
    <col min="8969" max="9216" width="11.41015625" style="120"/>
    <col min="9217" max="9224" width="10.5859375" style="120" customWidth="1"/>
    <col min="9225" max="9472" width="11.41015625" style="120"/>
    <col min="9473" max="9480" width="10.5859375" style="120" customWidth="1"/>
    <col min="9481" max="9728" width="11.41015625" style="120"/>
    <col min="9729" max="9736" width="10.5859375" style="120" customWidth="1"/>
    <col min="9737" max="9984" width="11.41015625" style="120"/>
    <col min="9985" max="9992" width="10.5859375" style="120" customWidth="1"/>
    <col min="9993" max="10240" width="11.41015625" style="120"/>
    <col min="10241" max="10248" width="10.5859375" style="120" customWidth="1"/>
    <col min="10249" max="10496" width="11.41015625" style="120"/>
    <col min="10497" max="10504" width="10.5859375" style="120" customWidth="1"/>
    <col min="10505" max="10752" width="11.41015625" style="120"/>
    <col min="10753" max="10760" width="10.5859375" style="120" customWidth="1"/>
    <col min="10761" max="11008" width="11.41015625" style="120"/>
    <col min="11009" max="11016" width="10.5859375" style="120" customWidth="1"/>
    <col min="11017" max="11264" width="11.41015625" style="120"/>
    <col min="11265" max="11272" width="10.5859375" style="120" customWidth="1"/>
    <col min="11273" max="11520" width="11.41015625" style="120"/>
    <col min="11521" max="11528" width="10.5859375" style="120" customWidth="1"/>
    <col min="11529" max="11776" width="11.41015625" style="120"/>
    <col min="11777" max="11784" width="10.5859375" style="120" customWidth="1"/>
    <col min="11785" max="12032" width="11.41015625" style="120"/>
    <col min="12033" max="12040" width="10.5859375" style="120" customWidth="1"/>
    <col min="12041" max="12288" width="11.41015625" style="120"/>
    <col min="12289" max="12296" width="10.5859375" style="120" customWidth="1"/>
    <col min="12297" max="12544" width="11.41015625" style="120"/>
    <col min="12545" max="12552" width="10.5859375" style="120" customWidth="1"/>
    <col min="12553" max="12800" width="11.41015625" style="120"/>
    <col min="12801" max="12808" width="10.5859375" style="120" customWidth="1"/>
    <col min="12809" max="13056" width="11.41015625" style="120"/>
    <col min="13057" max="13064" width="10.5859375" style="120" customWidth="1"/>
    <col min="13065" max="13312" width="11.41015625" style="120"/>
    <col min="13313" max="13320" width="10.5859375" style="120" customWidth="1"/>
    <col min="13321" max="13568" width="11.41015625" style="120"/>
    <col min="13569" max="13576" width="10.5859375" style="120" customWidth="1"/>
    <col min="13577" max="13824" width="11.41015625" style="120"/>
    <col min="13825" max="13832" width="10.5859375" style="120" customWidth="1"/>
    <col min="13833" max="14080" width="11.41015625" style="120"/>
    <col min="14081" max="14088" width="10.5859375" style="120" customWidth="1"/>
    <col min="14089" max="14336" width="11.41015625" style="120"/>
    <col min="14337" max="14344" width="10.5859375" style="120" customWidth="1"/>
    <col min="14345" max="14592" width="11.41015625" style="120"/>
    <col min="14593" max="14600" width="10.5859375" style="120" customWidth="1"/>
    <col min="14601" max="14848" width="11.41015625" style="120"/>
    <col min="14849" max="14856" width="10.5859375" style="120" customWidth="1"/>
    <col min="14857" max="15104" width="11.41015625" style="120"/>
    <col min="15105" max="15112" width="10.5859375" style="120" customWidth="1"/>
    <col min="15113" max="15360" width="11.41015625" style="120"/>
    <col min="15361" max="15368" width="10.5859375" style="120" customWidth="1"/>
    <col min="15369" max="15616" width="11.41015625" style="120"/>
    <col min="15617" max="15624" width="10.5859375" style="120" customWidth="1"/>
    <col min="15625" max="15872" width="11.41015625" style="120"/>
    <col min="15873" max="15880" width="10.5859375" style="120" customWidth="1"/>
    <col min="15881" max="16128" width="11.41015625" style="120"/>
    <col min="16129" max="16136" width="10.5859375" style="120" customWidth="1"/>
    <col min="16137" max="16384" width="11.41015625" style="120"/>
  </cols>
  <sheetData>
    <row r="1" spans="1:8" s="116" customFormat="1" ht="20.100000000000001" customHeight="1" x14ac:dyDescent="0.45">
      <c r="A1" s="115" t="s">
        <v>111</v>
      </c>
      <c r="B1" s="115"/>
      <c r="C1" s="115"/>
      <c r="D1" s="115"/>
      <c r="E1" s="115"/>
      <c r="F1" s="115"/>
      <c r="G1" s="115"/>
      <c r="H1" s="115"/>
    </row>
    <row r="2" spans="1:8" s="116" customFormat="1" ht="43.5" customHeight="1" x14ac:dyDescent="0.45">
      <c r="A2" s="117" t="s">
        <v>110</v>
      </c>
      <c r="B2" s="117"/>
      <c r="C2" s="117"/>
      <c r="D2" s="117"/>
      <c r="E2" s="117"/>
      <c r="F2" s="117"/>
      <c r="G2" s="117"/>
      <c r="H2" s="117"/>
    </row>
    <row r="3" spans="1:8" s="116" customFormat="1" ht="35.1" customHeight="1" x14ac:dyDescent="0.45">
      <c r="A3" s="117" t="s">
        <v>109</v>
      </c>
      <c r="B3" s="117"/>
      <c r="C3" s="117"/>
      <c r="D3" s="117"/>
      <c r="E3" s="117"/>
      <c r="F3" s="117"/>
      <c r="G3" s="117"/>
      <c r="H3" s="117"/>
    </row>
    <row r="4" spans="1:8" s="116" customFormat="1" ht="99.75" customHeight="1" x14ac:dyDescent="0.45">
      <c r="A4" s="117" t="s">
        <v>121</v>
      </c>
      <c r="B4" s="117"/>
      <c r="C4" s="117"/>
      <c r="D4" s="117"/>
      <c r="E4" s="117"/>
      <c r="F4" s="117"/>
      <c r="G4" s="117"/>
      <c r="H4" s="117"/>
    </row>
    <row r="5" spans="1:8" s="116" customFormat="1" ht="53.1" customHeight="1" x14ac:dyDescent="0.45">
      <c r="A5" s="117" t="s">
        <v>108</v>
      </c>
      <c r="B5" s="117"/>
      <c r="C5" s="117"/>
      <c r="D5" s="117"/>
      <c r="E5" s="117"/>
      <c r="F5" s="117"/>
      <c r="G5" s="117"/>
      <c r="H5" s="117"/>
    </row>
    <row r="6" spans="1:8" s="116" customFormat="1" ht="35.1" customHeight="1" x14ac:dyDescent="0.45">
      <c r="A6" s="117" t="s">
        <v>107</v>
      </c>
      <c r="B6" s="117"/>
      <c r="C6" s="117"/>
      <c r="D6" s="117"/>
      <c r="E6" s="117"/>
      <c r="F6" s="117"/>
      <c r="G6" s="117"/>
      <c r="H6" s="117"/>
    </row>
    <row r="7" spans="1:8" s="116" customFormat="1" ht="88.35" customHeight="1" x14ac:dyDescent="0.45">
      <c r="A7" s="117" t="s">
        <v>106</v>
      </c>
      <c r="B7" s="117"/>
      <c r="C7" s="117"/>
      <c r="D7" s="117"/>
      <c r="E7" s="117"/>
      <c r="F7" s="117"/>
      <c r="G7" s="117"/>
      <c r="H7" s="117"/>
    </row>
    <row r="8" spans="1:8" s="116" customFormat="1" ht="88.35" customHeight="1" x14ac:dyDescent="0.45">
      <c r="A8" s="117" t="s">
        <v>105</v>
      </c>
      <c r="B8" s="117"/>
      <c r="C8" s="117"/>
      <c r="D8" s="117"/>
      <c r="E8" s="117"/>
      <c r="F8" s="117"/>
      <c r="G8" s="117"/>
      <c r="H8" s="117"/>
    </row>
    <row r="9" spans="1:8" s="116" customFormat="1" ht="70.349999999999994" customHeight="1" x14ac:dyDescent="0.45">
      <c r="A9" s="117" t="s">
        <v>122</v>
      </c>
      <c r="B9" s="117"/>
      <c r="C9" s="117"/>
      <c r="D9" s="117"/>
      <c r="E9" s="117"/>
      <c r="F9" s="117"/>
      <c r="G9" s="117"/>
      <c r="H9" s="117"/>
    </row>
    <row r="10" spans="1:8" s="116" customFormat="1" ht="53.1" customHeight="1" x14ac:dyDescent="0.45">
      <c r="A10" s="117" t="s">
        <v>104</v>
      </c>
      <c r="B10" s="117"/>
      <c r="C10" s="117"/>
      <c r="D10" s="117"/>
      <c r="E10" s="117"/>
      <c r="F10" s="117"/>
      <c r="G10" s="117"/>
      <c r="H10" s="117"/>
    </row>
    <row r="11" spans="1:8" s="116" customFormat="1" ht="122.7" customHeight="1" x14ac:dyDescent="0.45">
      <c r="A11" s="118" t="s">
        <v>123</v>
      </c>
      <c r="B11" s="117"/>
      <c r="C11" s="117"/>
      <c r="D11" s="117"/>
      <c r="E11" s="117"/>
      <c r="F11" s="117"/>
      <c r="G11" s="117"/>
      <c r="H11" s="117"/>
    </row>
    <row r="12" spans="1:8" s="116" customFormat="1" ht="35.1" customHeight="1" x14ac:dyDescent="0.45">
      <c r="A12" s="117" t="s">
        <v>103</v>
      </c>
      <c r="B12" s="117"/>
      <c r="C12" s="117"/>
      <c r="D12" s="117"/>
      <c r="E12" s="117"/>
      <c r="F12" s="117"/>
      <c r="G12" s="117"/>
      <c r="H12" s="117"/>
    </row>
    <row r="13" spans="1:8" s="116" customFormat="1" ht="97.35" customHeight="1" x14ac:dyDescent="0.45">
      <c r="A13" s="117" t="s">
        <v>102</v>
      </c>
      <c r="B13" s="117"/>
      <c r="C13" s="117"/>
      <c r="D13" s="117"/>
      <c r="E13" s="117"/>
      <c r="F13" s="117"/>
      <c r="G13" s="117"/>
      <c r="H13" s="117"/>
    </row>
    <row r="14" spans="1:8" s="116" customFormat="1" ht="97.35" customHeight="1" x14ac:dyDescent="0.45">
      <c r="A14" s="117" t="s">
        <v>101</v>
      </c>
      <c r="B14" s="117"/>
      <c r="C14" s="117"/>
      <c r="D14" s="117"/>
      <c r="E14" s="117"/>
      <c r="F14" s="117"/>
      <c r="G14" s="117"/>
      <c r="H14" s="117"/>
    </row>
    <row r="15" spans="1:8" s="116" customFormat="1" ht="20.100000000000001" customHeight="1" x14ac:dyDescent="0.45">
      <c r="A15" s="117" t="s">
        <v>100</v>
      </c>
      <c r="B15" s="117"/>
      <c r="C15" s="117"/>
      <c r="D15" s="117"/>
      <c r="E15" s="117"/>
      <c r="F15" s="117"/>
      <c r="G15" s="117"/>
      <c r="H15" s="117"/>
    </row>
    <row r="16" spans="1:8" x14ac:dyDescent="0.45">
      <c r="A16" s="119"/>
      <c r="B16" s="119"/>
      <c r="C16" s="119"/>
      <c r="D16" s="119"/>
      <c r="E16" s="119"/>
      <c r="F16" s="119"/>
      <c r="G16" s="119"/>
      <c r="H16" s="119"/>
    </row>
    <row r="17" spans="1:8" x14ac:dyDescent="0.45">
      <c r="A17" s="119"/>
      <c r="B17" s="119"/>
      <c r="C17" s="119"/>
      <c r="D17" s="119"/>
      <c r="E17" s="119"/>
      <c r="F17" s="119"/>
      <c r="G17" s="119"/>
      <c r="H17" s="119"/>
    </row>
    <row r="18" spans="1:8" x14ac:dyDescent="0.45">
      <c r="A18" s="119"/>
      <c r="B18" s="119"/>
      <c r="C18" s="119"/>
      <c r="D18" s="119"/>
      <c r="E18" s="119"/>
      <c r="F18" s="119"/>
      <c r="G18" s="119"/>
      <c r="H18" s="119"/>
    </row>
    <row r="19" spans="1:8" x14ac:dyDescent="0.45">
      <c r="A19" s="119"/>
      <c r="B19" s="119"/>
      <c r="C19" s="119"/>
      <c r="D19" s="119"/>
      <c r="E19" s="119"/>
      <c r="F19" s="119"/>
      <c r="G19" s="119"/>
      <c r="H19" s="119"/>
    </row>
    <row r="20" spans="1:8" x14ac:dyDescent="0.45">
      <c r="A20" s="119"/>
      <c r="B20" s="119"/>
      <c r="C20" s="119"/>
      <c r="D20" s="119"/>
      <c r="E20" s="119"/>
      <c r="F20" s="119"/>
      <c r="G20" s="119"/>
      <c r="H20" s="119"/>
    </row>
  </sheetData>
  <sheetProtection algorithmName="SHA-512" hashValue="bUKY7UvLGFSpyZXkAWjC5sQZxhvHZ0Qy0X7L9pZ0Gag1oBCFqWIbaIHGlrW/UQmmJ+gA8kc/rIcejDOaOHE1fQ==" saltValue="H26aUBpkS2omhmrgmsvt4g==" spinCount="100000" sheet="1" objects="1" scenarios="1"/>
  <mergeCells count="20">
    <mergeCell ref="A19:H19"/>
    <mergeCell ref="A20:H20"/>
    <mergeCell ref="A13:H13"/>
    <mergeCell ref="A14:H14"/>
    <mergeCell ref="A15:H15"/>
    <mergeCell ref="A16:H16"/>
    <mergeCell ref="A17:H17"/>
    <mergeCell ref="A18:H18"/>
    <mergeCell ref="A7:H7"/>
    <mergeCell ref="A8:H8"/>
    <mergeCell ref="A9:H9"/>
    <mergeCell ref="A10:H10"/>
    <mergeCell ref="A11:H11"/>
    <mergeCell ref="A12:H12"/>
    <mergeCell ref="A1:H1"/>
    <mergeCell ref="A2:H2"/>
    <mergeCell ref="A3:H3"/>
    <mergeCell ref="A4:H4"/>
    <mergeCell ref="A5:H5"/>
    <mergeCell ref="A6:H6"/>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9"/>
  <sheetViews>
    <sheetView tabSelected="1" workbookViewId="0">
      <selection activeCell="B2" sqref="B2"/>
    </sheetView>
  </sheetViews>
  <sheetFormatPr baseColWidth="10" defaultColWidth="11.46875" defaultRowHeight="14" x14ac:dyDescent="0.45"/>
  <cols>
    <col min="1" max="1" width="25.1171875" style="43" bestFit="1" customWidth="1"/>
    <col min="2" max="2" width="39" style="43" customWidth="1"/>
    <col min="3" max="16384" width="11.46875" style="43"/>
  </cols>
  <sheetData>
    <row r="1" spans="1:7" ht="20.100000000000001" customHeight="1" x14ac:dyDescent="0.45">
      <c r="A1" s="50" t="s">
        <v>52</v>
      </c>
      <c r="C1" s="49" t="s">
        <v>53</v>
      </c>
    </row>
    <row r="2" spans="1:7" ht="20.100000000000001" customHeight="1" x14ac:dyDescent="0.45">
      <c r="A2" s="43" t="s">
        <v>54</v>
      </c>
      <c r="B2" s="48"/>
      <c r="C2" s="43" t="s">
        <v>54</v>
      </c>
    </row>
    <row r="3" spans="1:7" ht="20.100000000000001" customHeight="1" x14ac:dyDescent="0.45">
      <c r="A3" s="43" t="s">
        <v>55</v>
      </c>
      <c r="B3" s="45"/>
      <c r="C3" s="43" t="s">
        <v>56</v>
      </c>
    </row>
    <row r="4" spans="1:7" ht="20.100000000000001" customHeight="1" x14ac:dyDescent="0.45">
      <c r="A4" s="43" t="s">
        <v>57</v>
      </c>
      <c r="B4" s="48"/>
      <c r="C4" s="43" t="s">
        <v>58</v>
      </c>
    </row>
    <row r="5" spans="1:7" ht="10" customHeight="1" x14ac:dyDescent="0.45"/>
    <row r="6" spans="1:7" ht="60" customHeight="1" x14ac:dyDescent="0.45">
      <c r="A6" s="121" t="s">
        <v>125</v>
      </c>
      <c r="B6" s="122"/>
      <c r="C6" s="122"/>
      <c r="D6" s="122"/>
      <c r="E6" s="122"/>
      <c r="F6" s="122"/>
      <c r="G6" s="122"/>
    </row>
    <row r="7" spans="1:7" ht="14.95" customHeight="1" x14ac:dyDescent="0.45">
      <c r="A7" s="123"/>
      <c r="B7" s="123"/>
      <c r="C7" s="123"/>
      <c r="D7" s="123"/>
      <c r="E7" s="123"/>
      <c r="F7" s="123"/>
      <c r="G7" s="123"/>
    </row>
    <row r="8" spans="1:7" ht="60" customHeight="1" x14ac:dyDescent="0.45">
      <c r="A8" s="121" t="s">
        <v>126</v>
      </c>
      <c r="B8" s="122"/>
      <c r="C8" s="122"/>
      <c r="D8" s="122"/>
      <c r="E8" s="122"/>
      <c r="F8" s="122"/>
      <c r="G8" s="122"/>
    </row>
    <row r="9" spans="1:7" ht="10" customHeight="1" x14ac:dyDescent="0.45">
      <c r="A9" s="124"/>
      <c r="B9" s="124"/>
      <c r="C9" s="124"/>
      <c r="D9" s="124"/>
      <c r="E9" s="124"/>
      <c r="F9" s="124"/>
      <c r="G9" s="124"/>
    </row>
    <row r="10" spans="1:7" ht="45" customHeight="1" x14ac:dyDescent="0.45">
      <c r="A10" s="125" t="s">
        <v>127</v>
      </c>
      <c r="B10" s="125"/>
      <c r="C10" s="125"/>
      <c r="D10" s="125"/>
      <c r="E10" s="125"/>
      <c r="F10" s="125"/>
      <c r="G10" s="125"/>
    </row>
    <row r="11" spans="1:7" ht="75" customHeight="1" x14ac:dyDescent="0.45">
      <c r="A11" s="126" t="s">
        <v>128</v>
      </c>
      <c r="B11" s="126"/>
      <c r="C11" s="126"/>
      <c r="D11" s="126"/>
      <c r="E11" s="126"/>
      <c r="F11" s="126"/>
      <c r="G11" s="126"/>
    </row>
    <row r="12" spans="1:7" ht="45" customHeight="1" x14ac:dyDescent="0.45">
      <c r="A12" s="125" t="s">
        <v>76</v>
      </c>
      <c r="B12" s="125"/>
      <c r="C12" s="127" t="s">
        <v>75</v>
      </c>
      <c r="D12" s="127"/>
      <c r="E12" s="127"/>
      <c r="F12" s="127"/>
      <c r="G12" s="128"/>
    </row>
    <row r="13" spans="1:7" ht="10" customHeight="1" x14ac:dyDescent="0.45">
      <c r="A13" s="47"/>
      <c r="B13" s="47"/>
      <c r="C13" s="46"/>
      <c r="D13" s="46"/>
      <c r="E13" s="46"/>
      <c r="F13" s="46"/>
      <c r="G13" s="46"/>
    </row>
    <row r="14" spans="1:7" ht="10" customHeight="1" x14ac:dyDescent="0.45"/>
    <row r="15" spans="1:7" x14ac:dyDescent="0.45">
      <c r="A15" s="43" t="s">
        <v>59</v>
      </c>
      <c r="B15" s="45"/>
      <c r="C15" s="66" t="s">
        <v>70</v>
      </c>
      <c r="D15" s="66"/>
      <c r="E15" s="66"/>
    </row>
    <row r="16" spans="1:7" x14ac:dyDescent="0.45">
      <c r="A16" s="43" t="s">
        <v>60</v>
      </c>
      <c r="B16" s="44" t="str">
        <f>IF(ISBLANK(B15),"",IF(B3=B15,"Kontrolle erfolgreich - check ok","FEHLER - ERROR"))</f>
        <v/>
      </c>
      <c r="C16" s="43" t="s">
        <v>71</v>
      </c>
    </row>
    <row r="17" spans="2:2" x14ac:dyDescent="0.45">
      <c r="B17" s="44" t="str">
        <f>IF(ISBLANK(B15),"",IF(ISERROR(FIND("@",B15,1)),"keine gültige eMail-Adresse",IF((VALUE(FIND("@",B15,1))&gt;1),"","keine gültige eMail-Adresse!")))</f>
        <v/>
      </c>
    </row>
    <row r="18" spans="2:2" x14ac:dyDescent="0.45">
      <c r="B18" s="44" t="str">
        <f>IF(ISBLANK(B15),"",IF(ISERROR(FIND("@",B15,1)),"no valid eMail-adress",IF((VALUE(FIND("@",B15,1))&gt;1),"","no valid eMail-address!")))</f>
        <v/>
      </c>
    </row>
    <row r="19" spans="2:2" x14ac:dyDescent="0.45">
      <c r="B19" s="43" t="str">
        <f>IF(ISBLANK(B15),"",IF(ISERROR(FIND("; ",B15,1)),"",IF((VALUE(FIND("; ",B15,1))&gt;8),"","Achtung - die zweite eMail-Adresse wurde nicht korrekt eingegeben")))</f>
        <v/>
      </c>
    </row>
  </sheetData>
  <sheetProtection algorithmName="SHA-512" hashValue="iWUw2XIgiCwy/KJZ9PkmhfK0oxAjfyQfAnzH9JNOqWeBPWUSdvDS0NiVpPb9HjUqNgzfy7D+lo/JLHmvuPp5zQ==" saltValue="Jttzi+MaGKmOPe9GooePvA=="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4"/>
  <sheetViews>
    <sheetView workbookViewId="0">
      <selection activeCell="B12" sqref="B12"/>
    </sheetView>
  </sheetViews>
  <sheetFormatPr baseColWidth="10" defaultRowHeight="14" x14ac:dyDescent="0.45"/>
  <cols>
    <col min="1" max="1" width="39.46875" bestFit="1" customWidth="1"/>
    <col min="2" max="2" width="33.1171875" bestFit="1" customWidth="1"/>
  </cols>
  <sheetData>
    <row r="1" spans="1:7" x14ac:dyDescent="0.45">
      <c r="A1" t="s">
        <v>12</v>
      </c>
      <c r="B1" s="3" t="str">
        <f>IF(ISNUMBER(VALUE(Ergebnisse!G1)),IF(VALUE(Ergebnisse!G1)&gt;0,VALUE(Ergebnisse!G1),""),"")</f>
        <v/>
      </c>
      <c r="D1" t="s">
        <v>19</v>
      </c>
    </row>
    <row r="2" spans="1:7" x14ac:dyDescent="0.45">
      <c r="A2" t="s">
        <v>3</v>
      </c>
      <c r="B2" s="3" t="str">
        <f>IF(ISNUMBER(VALUE(Ergebnisse!G2)),IF(VALUE(Ergebnisse!G2)&gt;0,VALUE(Ergebnisse!G2),""),"")</f>
        <v/>
      </c>
    </row>
    <row r="3" spans="1:7" x14ac:dyDescent="0.45">
      <c r="A3" t="s">
        <v>13</v>
      </c>
      <c r="B3" s="3">
        <v>44</v>
      </c>
      <c r="D3" t="s">
        <v>18</v>
      </c>
    </row>
    <row r="4" spans="1:7" x14ac:dyDescent="0.45">
      <c r="A4" t="s">
        <v>14</v>
      </c>
      <c r="B4" s="3">
        <f>YEAR(Ergebnisse!B5)</f>
        <v>2023</v>
      </c>
      <c r="D4" s="4">
        <v>2</v>
      </c>
    </row>
    <row r="5" spans="1:7" x14ac:dyDescent="0.45">
      <c r="A5" t="s">
        <v>15</v>
      </c>
      <c r="B5" s="3" t="str">
        <f>D8</f>
        <v>N</v>
      </c>
      <c r="D5" t="str">
        <f>IF(D4=2,"N","J")</f>
        <v>N</v>
      </c>
      <c r="F5">
        <v>1</v>
      </c>
      <c r="G5" s="38" t="s">
        <v>72</v>
      </c>
    </row>
    <row r="6" spans="1:7" x14ac:dyDescent="0.45">
      <c r="A6" t="s">
        <v>36</v>
      </c>
      <c r="B6" s="3">
        <f>Ergebnisse!G3</f>
        <v>1</v>
      </c>
      <c r="F6">
        <v>2</v>
      </c>
      <c r="G6" s="38" t="s">
        <v>73</v>
      </c>
    </row>
    <row r="7" spans="1:7" x14ac:dyDescent="0.45">
      <c r="A7" t="s">
        <v>37</v>
      </c>
      <c r="B7" s="27">
        <f>Ergebnisse!B5</f>
        <v>45221</v>
      </c>
    </row>
    <row r="8" spans="1:7" x14ac:dyDescent="0.45">
      <c r="A8" t="s">
        <v>16</v>
      </c>
      <c r="B8" s="3">
        <v>2</v>
      </c>
      <c r="D8" t="str">
        <f>LEFT(D5,1)</f>
        <v>N</v>
      </c>
    </row>
    <row r="9" spans="1:7" x14ac:dyDescent="0.45">
      <c r="A9" t="s">
        <v>17</v>
      </c>
      <c r="B9" s="3">
        <v>2</v>
      </c>
    </row>
    <row r="10" spans="1:7" x14ac:dyDescent="0.45">
      <c r="A10" t="s">
        <v>129</v>
      </c>
      <c r="B10" s="129">
        <f>Kontakt!B2</f>
        <v>0</v>
      </c>
    </row>
    <row r="11" spans="1:7" x14ac:dyDescent="0.45">
      <c r="A11" t="s">
        <v>130</v>
      </c>
      <c r="B11" s="130">
        <f>IF(Kontakt!B3=Kontakt!B15,Kontakt!B3,0)</f>
        <v>0</v>
      </c>
    </row>
    <row r="12" spans="1:7" x14ac:dyDescent="0.45">
      <c r="A12" s="38" t="s">
        <v>131</v>
      </c>
      <c r="B12" s="3">
        <v>1</v>
      </c>
    </row>
    <row r="13" spans="1:7" x14ac:dyDescent="0.45">
      <c r="A13" t="s">
        <v>21</v>
      </c>
      <c r="B13" s="2" t="str">
        <f>Ergebnisse!A21</f>
        <v>Ammoniumchlorid</v>
      </c>
      <c r="C13" s="2" t="str">
        <f>Ergebnisse!B21</f>
        <v>g/100 g</v>
      </c>
    </row>
    <row r="14" spans="1:7" x14ac:dyDescent="0.45">
      <c r="A14" s="38" t="s">
        <v>22</v>
      </c>
      <c r="B14" s="2" t="str">
        <f>Ergebnisse!A22</f>
        <v>Glycyrrhizinsäure</v>
      </c>
      <c r="C14" s="2" t="str">
        <f>Ergebnisse!B22</f>
        <v>g/100 g</v>
      </c>
    </row>
  </sheetData>
  <sheetProtection algorithmName="SHA-512" hashValue="cSHOTy8jpn9qTPUejjNjPjI7npcGZ52G4okBhDzYMMYOnuPWFVgyk1RPe2/HDziXUcBZ8qO3R3s0E+EyPHcTPA==" saltValue="W7vvclHtC67zdptror6mOA=="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37"/>
  <sheetViews>
    <sheetView workbookViewId="0">
      <selection activeCell="G1" sqref="G1"/>
    </sheetView>
  </sheetViews>
  <sheetFormatPr baseColWidth="10" defaultColWidth="11.46875" defaultRowHeight="14" x14ac:dyDescent="0.45"/>
  <cols>
    <col min="1" max="1" width="35.64453125" style="9" customWidth="1"/>
    <col min="2" max="2" width="11.87890625" style="9" customWidth="1"/>
    <col min="3" max="3" width="13" style="9" customWidth="1"/>
    <col min="4" max="7" width="15.64453125" style="9" customWidth="1"/>
    <col min="8" max="8" width="9.64453125" style="9" customWidth="1"/>
    <col min="9" max="9" width="8.64453125" style="9" customWidth="1"/>
    <col min="10" max="10" width="11.64453125" style="9" customWidth="1"/>
    <col min="11" max="16384" width="11.46875" style="9"/>
  </cols>
  <sheetData>
    <row r="1" spans="1:8" ht="21.95" customHeight="1" x14ac:dyDescent="0.65">
      <c r="A1" s="5" t="s">
        <v>0</v>
      </c>
      <c r="B1" s="6"/>
      <c r="E1" s="7" t="s">
        <v>2</v>
      </c>
      <c r="F1" s="8"/>
      <c r="G1" s="40" t="s">
        <v>113</v>
      </c>
    </row>
    <row r="2" spans="1:8" ht="21.95" customHeight="1" x14ac:dyDescent="0.65">
      <c r="A2" s="5" t="s">
        <v>81</v>
      </c>
      <c r="B2" s="6"/>
      <c r="E2" s="7" t="s">
        <v>3</v>
      </c>
      <c r="F2" s="8"/>
      <c r="G2" s="40" t="s">
        <v>113</v>
      </c>
    </row>
    <row r="3" spans="1:8" ht="14.95" customHeight="1" x14ac:dyDescent="0.65">
      <c r="A3" s="5"/>
      <c r="B3" s="6"/>
      <c r="E3" s="74" t="s">
        <v>62</v>
      </c>
      <c r="F3" s="74"/>
      <c r="G3" s="32">
        <v>1</v>
      </c>
      <c r="H3" s="9" t="s">
        <v>112</v>
      </c>
    </row>
    <row r="4" spans="1:8" ht="21.95" customHeight="1" x14ac:dyDescent="0.55000000000000004">
      <c r="A4" s="7" t="s">
        <v>10</v>
      </c>
      <c r="B4" s="9" t="s">
        <v>4</v>
      </c>
      <c r="E4" s="39" t="str">
        <f>IF(OR(ISBLANK(G1),G1="?"),"",IF(ISNUMBER(VALUE(G1)),"","Bitte nur Ziffern eingeben (numbers only)"))</f>
        <v/>
      </c>
      <c r="F4" s="30"/>
      <c r="G4" s="8"/>
      <c r="H4" s="10"/>
    </row>
    <row r="5" spans="1:8" ht="21.95" customHeight="1" x14ac:dyDescent="0.55000000000000004">
      <c r="A5" s="10" t="s">
        <v>29</v>
      </c>
      <c r="B5" s="75">
        <v>45221</v>
      </c>
      <c r="C5" s="75"/>
      <c r="E5" s="39" t="str">
        <f>IF(OR(ISBLANK(G2),G2="?"),"",IF(ISNUMBER(VALUE(G2)),"","Bitte nur Ziffern eingeben (numbers only)"))</f>
        <v/>
      </c>
      <c r="F5" s="30"/>
      <c r="G5" s="8"/>
      <c r="H5" s="10"/>
    </row>
    <row r="6" spans="1:8" ht="12.1" customHeight="1" x14ac:dyDescent="0.45"/>
    <row r="7" spans="1:8" s="13" customFormat="1" ht="35.200000000000003" customHeight="1" x14ac:dyDescent="0.45">
      <c r="A7" s="67" t="s">
        <v>64</v>
      </c>
      <c r="B7" s="68"/>
      <c r="C7" s="68"/>
      <c r="D7" s="68"/>
      <c r="E7" s="68"/>
      <c r="F7" s="68"/>
      <c r="G7" s="68"/>
    </row>
    <row r="8" spans="1:8" s="13" customFormat="1" ht="35.200000000000003" customHeight="1" x14ac:dyDescent="0.45">
      <c r="A8" s="67" t="s">
        <v>124</v>
      </c>
      <c r="B8" s="68"/>
      <c r="C8" s="68"/>
      <c r="D8" s="68"/>
      <c r="E8" s="68"/>
      <c r="F8" s="68"/>
      <c r="G8" s="68"/>
    </row>
    <row r="9" spans="1:8" s="13" customFormat="1" ht="35.200000000000003" customHeight="1" x14ac:dyDescent="0.45">
      <c r="A9" s="67" t="s">
        <v>74</v>
      </c>
      <c r="B9" s="68"/>
      <c r="C9" s="68"/>
      <c r="D9" s="68"/>
      <c r="E9" s="68"/>
      <c r="F9" s="68"/>
      <c r="G9" s="68"/>
    </row>
    <row r="10" spans="1:8" s="13" customFormat="1" ht="35.200000000000003" customHeight="1" x14ac:dyDescent="0.45">
      <c r="A10" s="67" t="s">
        <v>68</v>
      </c>
      <c r="B10" s="68"/>
      <c r="C10" s="68"/>
      <c r="D10" s="68"/>
      <c r="E10" s="68"/>
      <c r="F10" s="68"/>
      <c r="G10" s="68"/>
    </row>
    <row r="11" spans="1:8" s="13" customFormat="1" ht="35.200000000000003" customHeight="1" x14ac:dyDescent="0.45">
      <c r="A11" s="67" t="s">
        <v>65</v>
      </c>
      <c r="B11" s="68"/>
      <c r="C11" s="68"/>
      <c r="D11" s="68"/>
      <c r="E11" s="68"/>
      <c r="F11" s="68"/>
      <c r="G11" s="68"/>
    </row>
    <row r="12" spans="1:8" s="13" customFormat="1" ht="35.200000000000003" hidden="1" customHeight="1" x14ac:dyDescent="0.45">
      <c r="A12" s="67"/>
      <c r="B12" s="68"/>
      <c r="C12" s="68"/>
      <c r="D12" s="68"/>
      <c r="E12" s="68"/>
      <c r="F12" s="68"/>
      <c r="G12" s="68"/>
    </row>
    <row r="13" spans="1:8" s="13" customFormat="1" ht="35.200000000000003" customHeight="1" x14ac:dyDescent="0.45">
      <c r="A13" s="67" t="s">
        <v>66</v>
      </c>
      <c r="B13" s="68"/>
      <c r="C13" s="68"/>
      <c r="D13" s="68"/>
      <c r="E13" s="68"/>
      <c r="F13" s="68"/>
      <c r="G13" s="68"/>
    </row>
    <row r="14" spans="1:8" s="13" customFormat="1" ht="25.1" customHeight="1" x14ac:dyDescent="0.45">
      <c r="A14" s="72"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4" s="72"/>
      <c r="C14" s="72"/>
      <c r="D14" s="72"/>
      <c r="E14" s="72"/>
      <c r="F14" s="72"/>
      <c r="G14" s="72"/>
    </row>
    <row r="15" spans="1:8" s="13" customFormat="1" ht="25.1" customHeight="1" x14ac:dyDescent="0.45">
      <c r="A15" s="72" t="str">
        <f>IF(OR(OR(G1="?",ISBLANK(G1)),OR(G2="?",ISBLANK(G2))),"Nur wenn diese beiden Felder korrekt ausgefüllt sind, kann der Absender dieser Tabelle identifiziert werden.","")</f>
        <v>Nur wenn diese beiden Felder korrekt ausgefüllt sind, kann der Absender dieser Tabelle identifiziert werden.</v>
      </c>
      <c r="B15" s="72"/>
      <c r="C15" s="72"/>
      <c r="D15" s="72"/>
      <c r="E15" s="72"/>
      <c r="F15" s="72"/>
      <c r="G15" s="72"/>
    </row>
    <row r="16" spans="1:8" s="13" customFormat="1" ht="9.85" customHeight="1" x14ac:dyDescent="0.45">
      <c r="A16" s="71"/>
      <c r="B16" s="71"/>
      <c r="C16" s="71"/>
      <c r="D16" s="71"/>
      <c r="E16" s="71"/>
      <c r="F16" s="71"/>
      <c r="G16" s="71"/>
    </row>
    <row r="17" spans="1:10" ht="30.1" customHeight="1" x14ac:dyDescent="0.55000000000000004">
      <c r="A17" s="12" t="s">
        <v>30</v>
      </c>
      <c r="B17" s="7"/>
      <c r="C17" s="10"/>
      <c r="D17" s="7"/>
      <c r="E17" s="7"/>
      <c r="F17" s="7"/>
      <c r="G17" s="41"/>
      <c r="H17" s="13"/>
    </row>
    <row r="18" spans="1:10" s="13" customFormat="1" ht="9.85" customHeight="1" x14ac:dyDescent="0.45">
      <c r="A18" s="71"/>
      <c r="B18" s="71"/>
      <c r="C18" s="71"/>
      <c r="D18" s="71"/>
      <c r="E18" s="71"/>
      <c r="F18" s="71"/>
      <c r="G18" s="71"/>
    </row>
    <row r="19" spans="1:10" s="13" customFormat="1" ht="30.1" customHeight="1" thickBot="1" x14ac:dyDescent="0.5">
      <c r="A19" s="70" t="s">
        <v>63</v>
      </c>
      <c r="B19" s="70"/>
      <c r="C19" s="70"/>
      <c r="D19" s="70"/>
      <c r="E19" s="70"/>
      <c r="F19" s="70"/>
      <c r="G19" s="70"/>
    </row>
    <row r="20" spans="1:10" ht="35" customHeight="1" thickBot="1" x14ac:dyDescent="0.5">
      <c r="A20" s="52" t="s">
        <v>77</v>
      </c>
      <c r="B20" s="53" t="s">
        <v>1</v>
      </c>
      <c r="C20" s="54" t="s">
        <v>67</v>
      </c>
      <c r="D20" s="54" t="s">
        <v>6</v>
      </c>
      <c r="E20" s="54" t="s">
        <v>7</v>
      </c>
      <c r="F20" s="55" t="s">
        <v>8</v>
      </c>
    </row>
    <row r="21" spans="1:10" ht="32.950000000000003" customHeight="1" x14ac:dyDescent="0.5">
      <c r="A21" s="56" t="s">
        <v>80</v>
      </c>
      <c r="B21" s="37" t="s">
        <v>28</v>
      </c>
      <c r="C21" s="29">
        <v>3</v>
      </c>
      <c r="D21" s="42"/>
      <c r="E21" s="42"/>
      <c r="F21" s="63">
        <f>Ammoniumchlorid!$B$1</f>
        <v>5</v>
      </c>
      <c r="H21" s="31">
        <f>Ammoniumchlorid!$C$1</f>
        <v>4</v>
      </c>
      <c r="I21" s="11"/>
    </row>
    <row r="22" spans="1:10" s="13" customFormat="1" ht="32.950000000000003" customHeight="1" x14ac:dyDescent="0.45">
      <c r="A22" s="58" t="s">
        <v>83</v>
      </c>
      <c r="B22" s="59" t="s">
        <v>28</v>
      </c>
      <c r="C22" s="60">
        <v>3</v>
      </c>
      <c r="D22" s="61"/>
      <c r="E22" s="61"/>
      <c r="F22" s="64">
        <f>Glycyrrhizinsäure!$B$1</f>
        <v>6</v>
      </c>
      <c r="G22" s="9"/>
      <c r="H22" s="31">
        <f>Glycyrrhizinsäure!$C$1</f>
        <v>5</v>
      </c>
      <c r="I22" s="31"/>
      <c r="J22" s="28"/>
    </row>
    <row r="23" spans="1:10" s="13" customFormat="1" ht="32.950000000000003" hidden="1" customHeight="1" x14ac:dyDescent="0.45">
      <c r="A23" s="58" t="s">
        <v>82</v>
      </c>
      <c r="B23" s="59" t="s">
        <v>28</v>
      </c>
      <c r="C23" s="60">
        <v>4</v>
      </c>
      <c r="D23" s="61"/>
      <c r="E23" s="61"/>
      <c r="F23" s="64">
        <f>Sorbit!B1</f>
        <v>4</v>
      </c>
      <c r="G23" s="9"/>
      <c r="H23" s="31">
        <f>Sorbit!$C$1</f>
        <v>9</v>
      </c>
      <c r="I23" s="28"/>
      <c r="J23" s="28"/>
    </row>
    <row r="24" spans="1:10" s="13" customFormat="1" ht="32.950000000000003" hidden="1" customHeight="1" x14ac:dyDescent="0.45">
      <c r="A24" s="56" t="s">
        <v>34</v>
      </c>
      <c r="B24" s="37" t="s">
        <v>28</v>
      </c>
      <c r="C24" s="29">
        <v>3</v>
      </c>
      <c r="D24" s="42"/>
      <c r="E24" s="42"/>
      <c r="F24" s="57" t="e">
        <f>#REF!</f>
        <v>#REF!</v>
      </c>
      <c r="G24" s="9"/>
      <c r="H24" s="31" t="e">
        <f>#REF!</f>
        <v>#REF!</v>
      </c>
      <c r="I24" s="28"/>
      <c r="J24" s="28"/>
    </row>
    <row r="25" spans="1:10" s="13" customFormat="1" ht="32.950000000000003" hidden="1" customHeight="1" x14ac:dyDescent="0.45">
      <c r="A25" s="58" t="s">
        <v>34</v>
      </c>
      <c r="B25" s="59" t="s">
        <v>28</v>
      </c>
      <c r="C25" s="60">
        <v>4</v>
      </c>
      <c r="D25" s="61"/>
      <c r="E25" s="61"/>
      <c r="F25" s="64" t="e">
        <f>#REF!</f>
        <v>#REF!</v>
      </c>
      <c r="G25" s="9"/>
      <c r="H25" s="31" t="e">
        <f>#REF!</f>
        <v>#REF!</v>
      </c>
      <c r="I25" s="28"/>
      <c r="J25" s="28"/>
    </row>
    <row r="27" spans="1:10" s="13" customFormat="1" ht="27" customHeight="1" x14ac:dyDescent="0.45">
      <c r="A27" s="62" t="s">
        <v>9</v>
      </c>
    </row>
    <row r="28" spans="1:10" ht="21.95" customHeight="1" x14ac:dyDescent="0.45">
      <c r="A28" s="16" t="s">
        <v>80</v>
      </c>
      <c r="B28" s="69"/>
      <c r="C28" s="69"/>
      <c r="D28" s="69"/>
      <c r="E28" s="69"/>
      <c r="F28" s="69"/>
      <c r="G28" s="69"/>
      <c r="H28" s="69"/>
      <c r="I28" s="15" t="b">
        <f>ISBLANK(VLOOKUP(F21,Ammoniumchlorid!A3:C6,3))</f>
        <v>1</v>
      </c>
    </row>
    <row r="29" spans="1:10" ht="32.950000000000003" customHeight="1" x14ac:dyDescent="0.45">
      <c r="A29" s="14" t="str">
        <f>IF(F21=H21,"bitte eingeben:",IF(I28,"","Art der Modifikation:"))</f>
        <v/>
      </c>
      <c r="B29" s="73"/>
      <c r="C29" s="73"/>
      <c r="D29" s="73"/>
      <c r="E29" s="73"/>
      <c r="F29" s="73"/>
      <c r="G29" s="73"/>
      <c r="H29" s="73"/>
    </row>
    <row r="30" spans="1:10" ht="21.95" customHeight="1" x14ac:dyDescent="0.45">
      <c r="A30" s="16" t="s">
        <v>84</v>
      </c>
      <c r="B30" s="69"/>
      <c r="C30" s="69"/>
      <c r="D30" s="69"/>
      <c r="E30" s="69"/>
      <c r="F30" s="69"/>
      <c r="G30" s="69"/>
      <c r="H30" s="69"/>
      <c r="I30" s="15" t="b">
        <f>ISBLANK(VLOOKUP(F22,Glycyrrhizinsäure!A3:C7,3))</f>
        <v>1</v>
      </c>
    </row>
    <row r="31" spans="1:10" ht="32.950000000000003" customHeight="1" x14ac:dyDescent="0.45">
      <c r="A31" s="14" t="str">
        <f>IF(F22=H22,"bitte eingeben:",IF(I30,"","Art der Modifikation:"))</f>
        <v/>
      </c>
      <c r="B31" s="73"/>
      <c r="C31" s="73"/>
      <c r="D31" s="73"/>
      <c r="E31" s="73"/>
      <c r="F31" s="73"/>
      <c r="G31" s="73"/>
      <c r="H31" s="73"/>
      <c r="I31" s="15"/>
    </row>
    <row r="32" spans="1:10" ht="21.95" hidden="1" customHeight="1" x14ac:dyDescent="0.45">
      <c r="A32" s="16" t="s">
        <v>82</v>
      </c>
      <c r="B32" s="69"/>
      <c r="C32" s="69"/>
      <c r="D32" s="69"/>
      <c r="E32" s="69"/>
      <c r="F32" s="69"/>
      <c r="G32" s="69"/>
      <c r="H32" s="69"/>
      <c r="I32" s="15" t="b">
        <f>ISBLANK(VLOOKUP(F23,Sorbit!A3:C12,3))</f>
        <v>0</v>
      </c>
    </row>
    <row r="33" spans="1:9" ht="32.950000000000003" hidden="1" customHeight="1" x14ac:dyDescent="0.45">
      <c r="A33" s="14" t="str">
        <f>IF(F23=H23,"bitte eingeben:",IF(I32,"","Art der Modifikation:"))</f>
        <v>Art der Modifikation:</v>
      </c>
      <c r="B33" s="76"/>
      <c r="C33" s="76"/>
      <c r="D33" s="76"/>
      <c r="E33" s="76"/>
      <c r="F33" s="76"/>
      <c r="G33" s="76"/>
      <c r="H33" s="76"/>
      <c r="I33" s="15"/>
    </row>
    <row r="34" spans="1:9" ht="21.95" hidden="1" customHeight="1" x14ac:dyDescent="0.45">
      <c r="A34" s="16" t="s">
        <v>78</v>
      </c>
      <c r="B34" s="77"/>
      <c r="C34" s="77"/>
      <c r="D34" s="77"/>
      <c r="E34" s="77"/>
      <c r="F34" s="77"/>
      <c r="G34" s="77"/>
      <c r="H34" s="77"/>
      <c r="I34" s="15" t="b">
        <f>ISBLANK(VLOOKUP(F24,#REF!,3))</f>
        <v>0</v>
      </c>
    </row>
    <row r="35" spans="1:9" ht="32.950000000000003" hidden="1" customHeight="1" x14ac:dyDescent="0.45">
      <c r="A35" s="14" t="e">
        <f>IF(F24=H24,"bitte eingeben:",IF(I34,"","Art der Modifikation:"))</f>
        <v>#REF!</v>
      </c>
      <c r="B35" s="76"/>
      <c r="C35" s="76"/>
      <c r="D35" s="76"/>
      <c r="E35" s="76"/>
      <c r="F35" s="76"/>
      <c r="G35" s="76"/>
      <c r="H35" s="76"/>
      <c r="I35" s="15"/>
    </row>
    <row r="36" spans="1:9" ht="21.95" hidden="1" customHeight="1" x14ac:dyDescent="0.45">
      <c r="A36" s="16" t="s">
        <v>79</v>
      </c>
      <c r="B36" s="77"/>
      <c r="C36" s="77"/>
      <c r="D36" s="77"/>
      <c r="E36" s="77"/>
      <c r="F36" s="77"/>
      <c r="G36" s="77"/>
      <c r="H36" s="77"/>
      <c r="I36" s="15" t="b">
        <f>ISBLANK(VLOOKUP(F25,#REF!,3))</f>
        <v>0</v>
      </c>
    </row>
    <row r="37" spans="1:9" ht="32.950000000000003" hidden="1" customHeight="1" x14ac:dyDescent="0.45">
      <c r="A37" s="14" t="e">
        <f>IF(F25=H25,"bitte eingeben:",IF(I36,"","Art der Modifikation:"))</f>
        <v>#REF!</v>
      </c>
      <c r="B37" s="76"/>
      <c r="C37" s="76"/>
      <c r="D37" s="76"/>
      <c r="E37" s="76"/>
      <c r="F37" s="76"/>
      <c r="G37" s="76"/>
      <c r="H37" s="76"/>
    </row>
  </sheetData>
  <sheetProtection algorithmName="SHA-512" hashValue="XTRHREMg35ZCoOAoKNP6k2MpNQLOaJgR3SL2Atnsu4aP2HGe96I9N1wf4pKuVXFI9yUpcOtXbrpCjEA6PIYplA==" saltValue="dR6rH/cCmtTN3sAg4uvzZQ==" spinCount="100000" sheet="1" objects="1" scenarios="1"/>
  <mergeCells count="24">
    <mergeCell ref="B37:H37"/>
    <mergeCell ref="B30:H30"/>
    <mergeCell ref="B31:H31"/>
    <mergeCell ref="B33:H33"/>
    <mergeCell ref="B34:H34"/>
    <mergeCell ref="B36:H36"/>
    <mergeCell ref="B35:H35"/>
    <mergeCell ref="E3:F3"/>
    <mergeCell ref="A7:G7"/>
    <mergeCell ref="A9:G9"/>
    <mergeCell ref="A8:G8"/>
    <mergeCell ref="B5:C5"/>
    <mergeCell ref="A10:G10"/>
    <mergeCell ref="B32:H32"/>
    <mergeCell ref="A13:G13"/>
    <mergeCell ref="A19:G19"/>
    <mergeCell ref="A16:G16"/>
    <mergeCell ref="A18:G18"/>
    <mergeCell ref="A15:G15"/>
    <mergeCell ref="B29:H29"/>
    <mergeCell ref="B28:H28"/>
    <mergeCell ref="A12:G12"/>
    <mergeCell ref="A14:G14"/>
    <mergeCell ref="A11:G11"/>
  </mergeCells>
  <phoneticPr fontId="0" type="noConversion"/>
  <conditionalFormatting sqref="B29:H29">
    <cfRule type="expression" dxfId="14" priority="1" stopIfTrue="1">
      <formula>OR($F$21-$H$21=0,NOT($I$28))</formula>
    </cfRule>
  </conditionalFormatting>
  <conditionalFormatting sqref="B31:H31">
    <cfRule type="expression" dxfId="13" priority="29" stopIfTrue="1">
      <formula>OR($F$22-$H$22=0,NOT($I$30))</formula>
    </cfRule>
  </conditionalFormatting>
  <conditionalFormatting sqref="B33:H33">
    <cfRule type="expression" dxfId="12" priority="33" stopIfTrue="1">
      <formula>OR($F$23-$H$23=0,NOT($I$32))</formula>
    </cfRule>
  </conditionalFormatting>
  <conditionalFormatting sqref="B34:H34">
    <cfRule type="expression" dxfId="11" priority="21" stopIfTrue="1">
      <formula>$J$22-14=0</formula>
    </cfRule>
  </conditionalFormatting>
  <conditionalFormatting sqref="B35:H35">
    <cfRule type="expression" dxfId="10" priority="40" stopIfTrue="1">
      <formula>OR($F$24-$H$24=0,NOT($I$34))</formula>
    </cfRule>
  </conditionalFormatting>
  <conditionalFormatting sqref="B36:H36">
    <cfRule type="expression" dxfId="9" priority="14" stopIfTrue="1">
      <formula>$J$22-14=0</formula>
    </cfRule>
  </conditionalFormatting>
  <conditionalFormatting sqref="B37:H37">
    <cfRule type="expression" dxfId="8" priority="15" stopIfTrue="1">
      <formula>OR($F$25-$H$25=0,NOT($I$36))</formula>
    </cfRule>
  </conditionalFormatting>
  <conditionalFormatting sqref="F21">
    <cfRule type="expression" dxfId="7" priority="3" stopIfTrue="1">
      <formula>$F$21-$H$21=1</formula>
    </cfRule>
  </conditionalFormatting>
  <conditionalFormatting sqref="F22">
    <cfRule type="expression" dxfId="6" priority="26" stopIfTrue="1">
      <formula>$F$22-$H$22=1</formula>
    </cfRule>
  </conditionalFormatting>
  <conditionalFormatting sqref="F23">
    <cfRule type="expression" dxfId="5" priority="24" stopIfTrue="1">
      <formula>$F$23-$H$23=1</formula>
    </cfRule>
  </conditionalFormatting>
  <conditionalFormatting sqref="F24">
    <cfRule type="expression" dxfId="4" priority="39" stopIfTrue="1">
      <formula>$F$24-$H$24=1</formula>
    </cfRule>
  </conditionalFormatting>
  <conditionalFormatting sqref="F25">
    <cfRule type="expression" dxfId="3" priority="16" stopIfTrue="1">
      <formula>$F$25-$H$25=1</formula>
    </cfRule>
  </conditionalFormatting>
  <conditionalFormatting sqref="H21:H23">
    <cfRule type="cellIs" dxfId="2" priority="2" stopIfTrue="1" operator="equal">
      <formula>6</formula>
    </cfRule>
  </conditionalFormatting>
  <conditionalFormatting sqref="I22:I25">
    <cfRule type="cellIs" dxfId="1" priority="19" stopIfTrue="1" operator="equal">
      <formula>11</formula>
    </cfRule>
  </conditionalFormatting>
  <conditionalFormatting sqref="J22:J25">
    <cfRule type="cellIs" dxfId="0" priority="18" stopIfTrue="1" operator="equal">
      <formula>15</formula>
    </cfRule>
  </conditionalFormatting>
  <pageMargins left="0.78740157480314965" right="0.59055118110236227" top="0.70866141732283472" bottom="0.70866141732283472" header="0.35433070866141736" footer="0.35433070866141736"/>
  <pageSetup paperSize="9" orientation="landscape" verticalDpi="196" r:id="rId1"/>
  <headerFooter alignWithMargins="0">
    <oddHeader>&amp;LErgebnisdatenblatt&amp;C&amp;F&amp;RSeite &amp;P von &amp;N  Seiten</oddHeader>
    <oddFooter>&amp;L(c) LVU, 79336 Herbolzheim&amp;RTel +49 7643 40335; Fax: +49 7643 40319; info@lvus.de</oddFooter>
  </headerFooter>
  <rowBreaks count="1" manualBreakCount="1">
    <brk id="1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95" r:id="rId4" name="Drop Down 47">
              <controlPr locked="0" defaultSize="0" autoLine="0" autoPict="0">
                <anchor moveWithCells="1">
                  <from>
                    <xdr:col>1</xdr:col>
                    <xdr:colOff>25400</xdr:colOff>
                    <xdr:row>29</xdr:row>
                    <xdr:rowOff>33867</xdr:rowOff>
                  </from>
                  <to>
                    <xdr:col>7</xdr:col>
                    <xdr:colOff>139700</xdr:colOff>
                    <xdr:row>29</xdr:row>
                    <xdr:rowOff>232833</xdr:rowOff>
                  </to>
                </anchor>
              </controlPr>
            </control>
          </mc:Choice>
        </mc:AlternateContent>
        <mc:AlternateContent xmlns:mc="http://schemas.openxmlformats.org/markup-compatibility/2006">
          <mc:Choice Requires="x14">
            <control shapeId="2121" r:id="rId5" name="Drop Down 73">
              <controlPr locked="0" defaultSize="0" autoLine="0" autoPict="0">
                <anchor moveWithCells="1">
                  <from>
                    <xdr:col>6</xdr:col>
                    <xdr:colOff>97367</xdr:colOff>
                    <xdr:row>16</xdr:row>
                    <xdr:rowOff>50800</xdr:rowOff>
                  </from>
                  <to>
                    <xdr:col>6</xdr:col>
                    <xdr:colOff>956733</xdr:colOff>
                    <xdr:row>16</xdr:row>
                    <xdr:rowOff>330200</xdr:rowOff>
                  </to>
                </anchor>
              </controlPr>
            </control>
          </mc:Choice>
        </mc:AlternateContent>
        <mc:AlternateContent xmlns:mc="http://schemas.openxmlformats.org/markup-compatibility/2006">
          <mc:Choice Requires="x14">
            <control shapeId="2128" r:id="rId6" name="Drop Down 80">
              <controlPr locked="0" defaultSize="0" autoLine="0" autoPict="0">
                <anchor moveWithCells="1">
                  <from>
                    <xdr:col>1</xdr:col>
                    <xdr:colOff>25400</xdr:colOff>
                    <xdr:row>27</xdr:row>
                    <xdr:rowOff>33867</xdr:rowOff>
                  </from>
                  <to>
                    <xdr:col>7</xdr:col>
                    <xdr:colOff>139700</xdr:colOff>
                    <xdr:row>27</xdr:row>
                    <xdr:rowOff>232833</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9</vt:i4>
      </vt:variant>
    </vt:vector>
  </HeadingPairs>
  <TitlesOfParts>
    <vt:vector size="22" baseType="lpstr">
      <vt:lpstr>Significance</vt:lpstr>
      <vt:lpstr>Reporting</vt:lpstr>
      <vt:lpstr>Auswertung</vt:lpstr>
      <vt:lpstr>Datenübernahme</vt:lpstr>
      <vt:lpstr>Signifikanz</vt:lpstr>
      <vt:lpstr>Ausfüllhinweise</vt:lpstr>
      <vt:lpstr>Kontakt</vt:lpstr>
      <vt:lpstr>Teilnehmerdaten</vt:lpstr>
      <vt:lpstr>Ergebnisse</vt:lpstr>
      <vt:lpstr>Mitteilungen</vt:lpstr>
      <vt:lpstr>Ammoniumchlorid</vt:lpstr>
      <vt:lpstr>Glycyrrhizinsäure</vt:lpstr>
      <vt:lpstr>Sorbit</vt:lpstr>
      <vt:lpstr>Auswertung!_ftn1</vt:lpstr>
      <vt:lpstr>Significance!_ftnref1</vt:lpstr>
      <vt:lpstr>Datenübernahme!Druckbereich</vt:lpstr>
      <vt:lpstr>Ergebnisse!Druckbereich</vt:lpstr>
      <vt:lpstr>Signifikanz!Druckbereich</vt:lpstr>
      <vt:lpstr>Ausfüllhinweise!OLE_LINK1</vt:lpstr>
      <vt:lpstr>Reporting!OLE_LINK1</vt:lpstr>
      <vt:lpstr>Reporting!OLE_LINK2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LVU</cp:lastModifiedBy>
  <cp:lastPrinted>2023-08-16T19:37:20Z</cp:lastPrinted>
  <dcterms:created xsi:type="dcterms:W3CDTF">2005-02-14T18:41:01Z</dcterms:created>
  <dcterms:modified xsi:type="dcterms:W3CDTF">2023-08-16T19:49:54Z</dcterms:modified>
</cp:coreProperties>
</file>