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DieseArbeitsmappe"/>
  <mc:AlternateContent xmlns:mc="http://schemas.openxmlformats.org/markup-compatibility/2006">
    <mc:Choice Requires="x15">
      <x15ac:absPath xmlns:x15ac="http://schemas.microsoft.com/office/spreadsheetml/2010/11/ac" url="C:\Daten\internet\html\xls\2022\"/>
    </mc:Choice>
  </mc:AlternateContent>
  <xr:revisionPtr revIDLastSave="0" documentId="8_{744DD57B-0A03-4A24-85CA-CDDF028F46DB}" xr6:coauthVersionLast="47" xr6:coauthVersionMax="47" xr10:uidLastSave="{00000000-0000-0000-0000-000000000000}"/>
  <workbookProtection workbookAlgorithmName="SHA-512" workbookHashValue="WiUIqvL4CpSPIiNdHpe3Vji7Z5Hq5zI1ZROs8+kBKGPrh6VWpyDnYQG+tFYFeb2DQ0OSZ/SdNL7tGcfuzTZ7pA==" workbookSaltValue="SjwGdzK7yp7MvZv88BKOow==" workbookSpinCount="100000" lockStructure="1"/>
  <bookViews>
    <workbookView xWindow="-108" yWindow="-108" windowWidth="30936" windowHeight="16896" activeTab="6" xr2:uid="{00000000-000D-0000-FFFF-FFFF00000000}"/>
  </bookViews>
  <sheets>
    <sheet name="Hints1" sheetId="47" r:id="rId1"/>
    <sheet name="Reporting" sheetId="48" r:id="rId2"/>
    <sheet name="Hinweise1" sheetId="49" r:id="rId3"/>
    <sheet name="Hinweise2" sheetId="50" r:id="rId4"/>
    <sheet name="Hinweise3" sheetId="51" r:id="rId5"/>
    <sheet name="Ergebnisangabe" sheetId="56" r:id="rId6"/>
    <sheet name="Kontakt" sheetId="53" r:id="rId7"/>
    <sheet name="Teilnehmerdaten" sheetId="17" state="hidden" r:id="rId8"/>
    <sheet name="Ergebnisse" sheetId="5" r:id="rId9"/>
    <sheet name="Mitteilungen" sheetId="15" r:id="rId10"/>
    <sheet name="Osmolalität" sheetId="58" state="hidden" r:id="rId11"/>
    <sheet name="Sucralose" sheetId="57" state="hidden" r:id="rId12"/>
    <sheet name="Coffein" sheetId="55" state="hidden" r:id="rId13"/>
    <sheet name="CO2" sheetId="54" state="hidden" r:id="rId14"/>
    <sheet name="pH-Wert" sheetId="18" state="hidden" r:id="rId15"/>
    <sheet name="Saccharose" sheetId="21" state="hidden" r:id="rId16"/>
    <sheet name="Glucose" sheetId="22" state="hidden" r:id="rId17"/>
    <sheet name="Fructose" sheetId="23" state="hidden" r:id="rId18"/>
    <sheet name="Acesulfam_K" sheetId="24" state="hidden" r:id="rId19"/>
    <sheet name="Saccharin" sheetId="25" state="hidden" r:id="rId20"/>
    <sheet name="Cyclamat" sheetId="26" state="hidden" r:id="rId21"/>
    <sheet name="Aspartam" sheetId="44" state="hidden" r:id="rId22"/>
    <sheet name="BenzoSorbinesäure" sheetId="45" state="hidden" r:id="rId23"/>
    <sheet name="Farbqual" sheetId="27" state="hidden" r:id="rId24"/>
    <sheet name="Farbquan" sheetId="30" state="hidden" r:id="rId25"/>
    <sheet name="Farbstoffe" sheetId="38" state="hidden" r:id="rId26"/>
  </sheets>
  <externalReferences>
    <externalReference r:id="rId27"/>
    <externalReference r:id="rId28"/>
  </externalReferences>
  <definedNames>
    <definedName name="_ftn1" localSheetId="0">Hints1!#REF!</definedName>
    <definedName name="_ftn1" localSheetId="2">Hinweise1!#REF!</definedName>
    <definedName name="_ftn1" localSheetId="4">Hinweise3!$A$3</definedName>
    <definedName name="_ftnref1" localSheetId="0">Hints1!$A$3</definedName>
    <definedName name="_ftnref1" localSheetId="2">Hinweise1!$A$2</definedName>
    <definedName name="_ftnref1" localSheetId="4">Hinweise3!#REF!</definedName>
    <definedName name="Daten" localSheetId="5">#REF!</definedName>
    <definedName name="Daten" localSheetId="11">#REF!</definedName>
    <definedName name="Daten">#REF!</definedName>
    <definedName name="_xlnm.Print_Area" localSheetId="8">Ergebnisse!$A$1:$H$74</definedName>
    <definedName name="_xlnm.Print_Area" localSheetId="2">Hinweise1!$A$1:$C$18</definedName>
    <definedName name="_xlnm.Print_Area" localSheetId="3">Hinweise2!$A$1:$C$8</definedName>
    <definedName name="MBlei" localSheetId="5">#REF!</definedName>
    <definedName name="MBlei" localSheetId="11">#REF!</definedName>
    <definedName name="MBlei">#REF!</definedName>
    <definedName name="OLE_LINK1" localSheetId="5">Ergebnisangabe!$A$20</definedName>
    <definedName name="OLE_LINK1" localSheetId="1">Reporting!$A$14</definedName>
    <definedName name="OLE_LINK2" localSheetId="1">Reporting!$J$7</definedName>
    <definedName name="Parameter2" localSheetId="13">#REF!</definedName>
    <definedName name="Parameter2" localSheetId="5">#REF!</definedName>
    <definedName name="Parameter2" localSheetId="6">#REF!</definedName>
    <definedName name="Parameter2" localSheetId="11">Sucralose!$B$3:$B$15</definedName>
    <definedName name="Parameter2">Saccharose!$B$3:$B$26</definedName>
    <definedName name="Parameter2alt" localSheetId="5">#REF!</definedName>
    <definedName name="Parameter2alt" localSheetId="11">#REF!</definedName>
    <definedName name="Parameter2alt">#REF!</definedName>
    <definedName name="test" localSheetId="13">[1]Parameter2!$B$3:$B$18</definedName>
    <definedName name="test" localSheetId="12">[1]Parameter2!$B$3:$B$18</definedName>
    <definedName name="test" localSheetId="5">[1]Parameter2!$B$3:$B$18</definedName>
    <definedName name="test" localSheetId="4">[2]Parameter2!$B$3:$B$18</definedName>
    <definedName name="test" localSheetId="6">[2]Parameter2!$B$3:$B$18</definedName>
    <definedName name="test" localSheetId="1">[1]Parameter2!$B$3:$B$18</definedName>
    <definedName name="test" localSheetId="11">Sucralose!$B$3:$B$18</definedName>
    <definedName name="test">[1]Parameter2!$B$3:$B$18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5" i="5" l="1"/>
  <c r="A14" i="5"/>
  <c r="F5" i="5"/>
  <c r="F4" i="5"/>
  <c r="B29" i="17" l="1"/>
  <c r="C29" i="17"/>
  <c r="B11" i="17"/>
  <c r="C11" i="17"/>
  <c r="B12" i="17"/>
  <c r="C12" i="17"/>
  <c r="B13" i="17"/>
  <c r="C13" i="17"/>
  <c r="B14" i="17"/>
  <c r="C14" i="17"/>
  <c r="B15" i="17"/>
  <c r="C15" i="17"/>
  <c r="B16" i="17"/>
  <c r="C16" i="17"/>
  <c r="B17" i="17"/>
  <c r="C17" i="17"/>
  <c r="B18" i="17"/>
  <c r="C18" i="17"/>
  <c r="B19" i="17"/>
  <c r="C19" i="17"/>
  <c r="B20" i="17"/>
  <c r="C20" i="17"/>
  <c r="B21" i="17"/>
  <c r="C21" i="17"/>
  <c r="B22" i="17"/>
  <c r="C22" i="17"/>
  <c r="B23" i="17"/>
  <c r="C23" i="17"/>
  <c r="B24" i="17"/>
  <c r="C24" i="17"/>
  <c r="B25" i="17"/>
  <c r="C25" i="17"/>
  <c r="B26" i="17"/>
  <c r="C26" i="17"/>
  <c r="B27" i="17"/>
  <c r="C27" i="17"/>
  <c r="B28" i="17"/>
  <c r="C28" i="17"/>
  <c r="C10" i="17"/>
  <c r="B10" i="17"/>
  <c r="H22" i="5"/>
  <c r="F22" i="5"/>
  <c r="I44" i="5" s="1"/>
  <c r="C1" i="58"/>
  <c r="A41" i="5"/>
  <c r="A40" i="5"/>
  <c r="A39" i="5"/>
  <c r="A38" i="5"/>
  <c r="A45" i="5" l="1"/>
  <c r="D37" i="5"/>
  <c r="D36" i="5"/>
  <c r="D35" i="5"/>
  <c r="D34" i="5"/>
  <c r="F29" i="5" l="1"/>
  <c r="C1" i="57"/>
  <c r="H29" i="5" s="1"/>
  <c r="I58" i="5" l="1"/>
  <c r="A59" i="5" s="1"/>
  <c r="F25" i="5"/>
  <c r="I50" i="5" s="1"/>
  <c r="F24" i="5"/>
  <c r="I48" i="5" s="1"/>
  <c r="F33" i="5" l="1"/>
  <c r="F32" i="5"/>
  <c r="I67" i="5" s="1"/>
  <c r="F31" i="5"/>
  <c r="F30" i="5"/>
  <c r="I63" i="5" s="1"/>
  <c r="F28" i="5"/>
  <c r="F27" i="5"/>
  <c r="F26" i="5"/>
  <c r="I52" i="5" s="1"/>
  <c r="C1" i="55"/>
  <c r="C1" i="54"/>
  <c r="F23" i="5"/>
  <c r="I46" i="5" s="1"/>
  <c r="F34" i="5"/>
  <c r="F38" i="5"/>
  <c r="I73" i="5" s="1"/>
  <c r="B16" i="53"/>
  <c r="B17" i="53"/>
  <c r="B18" i="53"/>
  <c r="B19" i="53"/>
  <c r="H1" i="15"/>
  <c r="C1" i="18"/>
  <c r="H23" i="5"/>
  <c r="C1" i="27"/>
  <c r="H34" i="5" s="1"/>
  <c r="C1" i="30"/>
  <c r="H38" i="5"/>
  <c r="C1" i="21"/>
  <c r="C1" i="22"/>
  <c r="C1" i="23"/>
  <c r="C1" i="44"/>
  <c r="H31" i="5" s="1"/>
  <c r="C1" i="24"/>
  <c r="H26" i="5" s="1"/>
  <c r="C1" i="25"/>
  <c r="H28" i="5" s="1"/>
  <c r="C1" i="26"/>
  <c r="H27" i="5" s="1"/>
  <c r="C1" i="45"/>
  <c r="B1" i="17"/>
  <c r="B2" i="17"/>
  <c r="D5" i="17"/>
  <c r="D8" i="17" s="1"/>
  <c r="B5" i="17" s="1"/>
  <c r="B6" i="17"/>
  <c r="B7" i="17"/>
  <c r="B4" i="17" s="1"/>
  <c r="H24" i="5" l="1"/>
  <c r="A49" i="5" s="1"/>
  <c r="H25" i="5"/>
  <c r="A51" i="5" s="1"/>
  <c r="H30" i="5"/>
  <c r="A64" i="5" s="1"/>
  <c r="H32" i="5"/>
  <c r="A68" i="5" s="1"/>
  <c r="H33" i="5"/>
  <c r="F39" i="5"/>
  <c r="F41" i="5"/>
  <c r="F40" i="5"/>
  <c r="A74" i="5"/>
  <c r="I71" i="5"/>
  <c r="A72" i="5" s="1"/>
  <c r="F35" i="5"/>
  <c r="F36" i="5" s="1"/>
  <c r="F37" i="5" s="1"/>
  <c r="I56" i="5"/>
  <c r="A57" i="5" s="1"/>
  <c r="A47" i="5"/>
  <c r="I54" i="5"/>
  <c r="A55" i="5" s="1"/>
  <c r="I69" i="5"/>
  <c r="I65" i="5"/>
  <c r="A66" i="5" s="1"/>
  <c r="A53" i="5"/>
  <c r="A70"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0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2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7" authorId="0" shapeId="0" xr:uid="{00000000-0006-0000-0800-000003000000}">
      <text>
        <r>
          <rPr>
            <b/>
            <sz val="8"/>
            <color indexed="81"/>
            <rFont val="Tahoma"/>
            <family val="2"/>
          </rPr>
          <t>LVU:</t>
        </r>
        <r>
          <rPr>
            <sz val="8"/>
            <color indexed="81"/>
            <rFont val="Tahoma"/>
            <family val="2"/>
          </rPr>
          <t xml:space="preserve">
Falls Sie eine aktualisierte Datei einsenden, muss diese Datei alle Einträge enthalten, die bei der Auswertung berücksichtigt werden sollen. Darüber hinaus muss diese Datei als Aktualisierung gekennzeichnet sein.
Bitte beachten Sie, dass die ursprünglich von Ihnen gesendeten Daten durch die Aktualiserung vollständig gelöscht werden.</t>
        </r>
      </text>
    </comment>
    <comment ref="D21" authorId="0" shapeId="0" xr:uid="{00000000-0006-0000-0800-000004000000}">
      <text>
        <r>
          <rPr>
            <b/>
            <sz val="8"/>
            <color indexed="81"/>
            <rFont val="Tahoma"/>
            <family val="2"/>
          </rPr>
          <t>LVU:</t>
        </r>
        <r>
          <rPr>
            <sz val="8"/>
            <color indexed="81"/>
            <rFont val="Tahoma"/>
            <family val="2"/>
          </rPr>
          <t xml:space="preserve">
Tragen Sie in der ersten Spalte das Ergebnis des ersten Analysengangs ein</t>
        </r>
      </text>
    </comment>
    <comment ref="E21" authorId="0" shapeId="0" xr:uid="{00000000-0006-0000-0800-000005000000}">
      <text>
        <r>
          <rPr>
            <b/>
            <sz val="8"/>
            <color indexed="81"/>
            <rFont val="Tahoma"/>
            <family val="2"/>
          </rPr>
          <t>LVU:</t>
        </r>
        <r>
          <rPr>
            <sz val="8"/>
            <color indexed="81"/>
            <rFont val="Tahoma"/>
            <family val="2"/>
          </rPr>
          <t xml:space="preserve">
Tragen Sie in der zweiten Spalte das Ergebnis des zweiten Analysengangs ein</t>
        </r>
      </text>
    </comment>
  </commentList>
</comments>
</file>

<file path=xl/sharedStrings.xml><?xml version="1.0" encoding="utf-8"?>
<sst xmlns="http://schemas.openxmlformats.org/spreadsheetml/2006/main" count="607" uniqueCount="322">
  <si>
    <t>Ergebnisdatenblatt</t>
  </si>
  <si>
    <t>Parameter</t>
  </si>
  <si>
    <t>Einheit</t>
  </si>
  <si>
    <t>Kunden-Nr.</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</si>
  <si>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</si>
  <si>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</si>
  <si>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</si>
  <si>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</si>
  <si>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</si>
  <si>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</si>
  <si>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</si>
  <si>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</si>
  <si>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</si>
  <si>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</si>
  <si>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</si>
  <si>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</si>
  <si>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</si>
  <si>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</si>
  <si>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</si>
  <si>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</si>
  <si>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</si>
  <si>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Da Ihre eMail automatisch weiterverarbeitet wird, dürfen nur in der Exceltabelle
Kommentare oder Hinweise zu den Proben und durchgeführten Untersuchungen enthalten sein. Außerdem darf Ihre eMail nur eine einzige Anlage enthalten. Sie erhalten automatisch eine Benachrichtigung über den Eingang Ihrer Ergebnisse.</t>
  </si>
  <si>
    <r>
      <t>Beispiele zur Ergebnisangabe:</t>
    </r>
    <r>
      <rPr>
        <sz val="12"/>
        <rFont val="Times New Roman"/>
        <family val="1"/>
      </rPr>
      <t xml:space="preserve">
In einer Probe wurde der Gehalt von Mangan bestimmt. Es werden folgende rechnerischen Gehalte ermittelt:</t>
    </r>
  </si>
  <si>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</si>
  <si>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</si>
  <si>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</si>
  <si>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</si>
  <si>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</si>
  <si>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</si>
  <si>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</si>
  <si>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</si>
  <si>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Ihre Daten werden von uns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</si>
  <si>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Annahmeschluss:</t>
  </si>
  <si>
    <t>Parameter 4</t>
  </si>
  <si>
    <t>Parameter 5</t>
  </si>
  <si>
    <t>Parameter 6</t>
  </si>
  <si>
    <t>Parameter 7</t>
  </si>
  <si>
    <t>Parameter 8</t>
  </si>
  <si>
    <t>Tabelle wurde bereits einmal gesendet, es handelt sich um eine Aktualisierung:</t>
  </si>
  <si>
    <t>Methode</t>
  </si>
  <si>
    <t>Bezeichnung des Analysenverfahrens</t>
  </si>
  <si>
    <t>Anzahl</t>
  </si>
  <si>
    <t>Modifikation</t>
  </si>
  <si>
    <t>x</t>
  </si>
  <si>
    <t>Beispielhafter Wert [mg/kg]</t>
  </si>
  <si>
    <t>Parameter 9</t>
  </si>
  <si>
    <t>§ 64 LFGB Nr. L 26.11.03-14</t>
  </si>
  <si>
    <t>§ 64 LFGB Nr. L 26.11.03-14, modifiziert</t>
  </si>
  <si>
    <t>künstliche Farbstoffe, quantitativ</t>
  </si>
  <si>
    <t>Farbstoffe, qualitativ</t>
  </si>
  <si>
    <t>Farbstoffe, quantitativ</t>
  </si>
  <si>
    <t>Die ausgefüllte Exceltabelle muss per eMail als Anlage bis spätestens zur Deadline an eine der beiden Adressen ergebnisse@lvus.de oder results@lvus.de gesendet werden. Bitte beachten Sie, dass Ihre eMail nur die Exceltabelle als Anlage enthalten darf. Ausser Ihrem Absender soll die eigentliche eMail keine weiteren Daten oder Texte enthalten, da alle an die Adressen  ergebnisse@lvus.de oder results@lvus.de gesendeten eMails automatisch ausgelesen werden.</t>
  </si>
  <si>
    <t>Teilnahmen</t>
  </si>
  <si>
    <t>Deadline</t>
  </si>
  <si>
    <t>Hinweise zur Ergebnisübermittlung und zur Ergebnisangabe</t>
  </si>
  <si>
    <t xml:space="preserve">Bitte verwenden Sie diese Datei für Ihre Ergebnisübermittlung. Füllen Sie hierzu alle in der Tabelle "Ergebnisse" gelb hinterlegten Felder aus bzw. wählen Sie Ihre Angaben zu den von Ihnen verwendeten Methoden über die vorhandenen Auswahlfenster aus. </t>
  </si>
  <si>
    <t>Nach der in der Tabelle "Ergebnisse" aufgeführten Deadline eingehende Ergebnisse werden bei der Auswertung nicht berücksichtigt.</t>
  </si>
  <si>
    <t>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Nach ISO 13528 Abschnitt 4.6 sollen Ergebnisse nicht stärker gerundet werden als dem halben Betrag der Wiederholstandardabweichung entspricht.</t>
  </si>
  <si>
    <t>Ergebnisangabe mit 3 signifikanten Ziffern [mg/kg]</t>
  </si>
  <si>
    <t>Verfahren sowie Literaturangaben, die von Teilnehmern bei bereits durchgeführten Laborvergleichsuntersuchungen angewendet wurden, sind in Auswahlfenstern vorbelegt, um Ihnen das Ausfüllen zu erleichtern. Über diese Auswahlfenster wählen Sie bitte diejenigen Einträge aus, die bei den von Ihnen angewandten Verfahren zutreffend sind. Ist kein zutreffender Eintrag vorhanden, so wählen Sie bitte den Eintrag "sonstiges.." aus. Tragen Sie dann in der nächsten Zeile (wird gelb hervorgehoben) die auf Ihr Verfahren zutreffende Beschreibung ein.</t>
  </si>
  <si>
    <t xml:space="preserve">Geben Sie in der Tabelle "Kontakt" den Namen, die eMail-Adresse sowie die Telefonnummer der Kontaktperson an, die wir bei Fragen kontaktieren können. Nach Fertigstellung der Auswertung soll an die angegebene eMail-Adresse zusätzlich zur gedruckten Auswertung auch eine Passwort-freie Auswertedatei im PDF-Format gesendet werden. </t>
  </si>
  <si>
    <t>Sollten Sie uns ergänzende Hinweise/Beobachtungen mitteilen wollen, so verwenden Sie hierfür den vorgesehenen Bereich innerhalb der Tabelle "Mitteilungen".</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</si>
  <si>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</si>
  <si>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Hinweise zur Auswertung</t>
  </si>
  <si>
    <t>Die Beurteilung der Laborergebnisse erfolgt durch Z-Scores, die möglichst über die Vergleichsstandardabweichung des jeweiligen Standardverfahrens aus der Amtlichen Sammlung nach § 64 LFGB berechnet werden. Zusätzlich werden Z-Scores über die nach der Horwitz-
funktion ermittelte Zielstandardabweichung für den jeweiligen Analyten berechnet.</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</si>
  <si>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</si>
  <si>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Zur Vermeidung zu „breiter“ Beurteilungszonen wird deshalb bei der Auswertung bei allen Parametern der Wert der Zielstandardabweichung auf maximal 22 % vom Wert des Medians beschränkt.</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</si>
  <si>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</si>
  <si>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</si>
  <si>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References to the result transmission and to the indication of result 
(Deadline see "Ergebnisse")</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</si>
  <si>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</si>
  <si>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</si>
  <si>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</si>
  <si>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</si>
  <si>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</si>
  <si>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</si>
  <si>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</si>
  <si>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</si>
  <si>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</si>
  <si>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</si>
  <si>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</si>
  <si>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</si>
  <si>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</si>
  <si>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eMail-Kontrolle:</t>
  </si>
  <si>
    <t>Ergebnis der Überprüfung:</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</si>
  <si>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</si>
  <si>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</si>
  <si>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interne Teilnahme:</t>
  </si>
  <si>
    <t>Untersuchungsergebnisse</t>
  </si>
  <si>
    <t>Schreiben Sie Ihre Daten in die gelb hinterlegten Felder. Geben Sie Ihre Ergebnisse in den aufgeführten Einheiten an.
Write your data into the yellow cells. Give your results in the units of column 2.</t>
  </si>
  <si>
    <t>Geben Sie Ihre Ergebnisse mit den in Spalte 3 aufgeführten signifikanten Stellen an. Beispiele hierzu sind in "Hinweise1" enthalten.
Report your results with in column 3 shown significant numbers (there are some examples in sheet "hints1" .</t>
  </si>
  <si>
    <t>Falls Sie einen Parameter nicht bearbeiten, lassen Sie die zugehörigen Ergebnisdatenfelder bitte leer.
If you are not analysing parameters in your laboratory do not write anything into the corresponding fields for the results.</t>
  </si>
  <si>
    <t>Zur Beschreibung des Analysenverfahrens verwenden Sie bitte die im unteren Teil dieses Datenblatts enthaltenen Auswahlfelder.
To describe your method use the Pulldown-menus following after the result area.</t>
  </si>
  <si>
    <t>Farbstoffe</t>
  </si>
  <si>
    <t>lfd. Nr.</t>
  </si>
  <si>
    <t>Bezeichnung des Farbstoffes</t>
  </si>
  <si>
    <t>E 102 (Tartrazin)</t>
  </si>
  <si>
    <t>E 104 (Chinolingelb)</t>
  </si>
  <si>
    <t>E 110 (Gelborange S)</t>
  </si>
  <si>
    <t>E 120 (Karmin)</t>
  </si>
  <si>
    <t>E 122 (Azorobin)</t>
  </si>
  <si>
    <t>E 123 (Amaranth)</t>
  </si>
  <si>
    <t>E 124 (Ponceau 4 R)</t>
  </si>
  <si>
    <t>E 127 (Erythrosin)</t>
  </si>
  <si>
    <t>E 128 (Rot 2G)</t>
  </si>
  <si>
    <t>E 129 (Allurarot AC)</t>
  </si>
  <si>
    <t>E 131 (Patentblau V)</t>
  </si>
  <si>
    <t>E 132 (Indigotin)</t>
  </si>
  <si>
    <t>E 133 (Brillantblau FCF)</t>
  </si>
  <si>
    <t>E 140 (Chlorophylle)</t>
  </si>
  <si>
    <t>E 141 (Chlorophillin)</t>
  </si>
  <si>
    <t>E 142 (Brilantsäuregrün)</t>
  </si>
  <si>
    <t>E 105 (Fast Yellow AB)</t>
  </si>
  <si>
    <t>E 107 (Gelb 2G)</t>
  </si>
  <si>
    <t>Isolierung und Anreicherung: Wollfadenmethode; HPLC</t>
  </si>
  <si>
    <t>Isolierung und Anreicherung: Wollfadenmethode; DC</t>
  </si>
  <si>
    <t>Isolierung und Anreicherung: Polyamidpulver; HPLC</t>
  </si>
  <si>
    <t>Isolierung und Anreicherung: Polyamidpulver; DC</t>
  </si>
  <si>
    <t>Isolierung und Anreicherung: C18-Kartusche; HPLC</t>
  </si>
  <si>
    <t>Isolierung und Anreicherung: C18-Kartusche; DC</t>
  </si>
  <si>
    <t>Signifikante
Stellen</t>
  </si>
  <si>
    <r>
      <t>Es ist wichtig</t>
    </r>
    <r>
      <rPr>
        <sz val="12"/>
        <rFont val="Times New Roman"/>
        <family val="1"/>
      </rPr>
      <t>, dass Sie zur eindeutigen Zuordnung der Ergebnisse zu Ihrem Labor sowohl Ihre Kunden-Nr. als auch Ihre Postleitzahl (auf dem Anschreiben enthalten - nur Ziffern eingeben) eingeben. Über eine bei der Auswertung durchgeführte Plausibilitätsprüfung soll erkannt werden, ob Tippfehler vorliegen und dadurch die Daten einem anderen Teilnehmer zugeordnet werden könnten.</t>
    </r>
  </si>
  <si>
    <r>
      <t>Interne Teilnahme:</t>
    </r>
    <r>
      <rPr>
        <sz val="12"/>
        <rFont val="Times New Roman"/>
        <family val="1"/>
      </rPr>
      <t xml:space="preserve"> Diesen Wert bitte nur ändern, falls Sie für Ihr Haus mehrere getrennte </t>
    </r>
    <r>
      <rPr>
        <b/>
        <sz val="12"/>
        <rFont val="Times New Roman"/>
        <family val="1"/>
      </rPr>
      <t>und damit kostenpflichtige</t>
    </r>
    <r>
      <rPr>
        <sz val="12"/>
        <rFont val="Times New Roman"/>
        <family val="1"/>
      </rPr>
      <t xml:space="preserve"> Teilnahmen gebucht haben. Über diesen Wert werden die unter einer Kundennummer geführten Teilnahmen getrennt erfasst und die Ergebnisse anschließend der Auswertung zugeführt. Entscheiden Sie, welcher Ihrer Laborbereiche unter der Teilnahme 1 oder 2 registirert und ausgewertet werden soll.</t>
    </r>
  </si>
  <si>
    <t>check of the e-Mail address</t>
  </si>
  <si>
    <t>result of the control</t>
  </si>
  <si>
    <t>ja / yes</t>
  </si>
  <si>
    <t>nein / no</t>
  </si>
  <si>
    <t>Sollte ein Inhaltsstoff nicht bestimmbar sein, so teilen Sie uns bitte den Wert Ihrer Bestimmungsgrenze mit vorangestelltem "&lt; “ mit.
In cases you will not detect a parameter, report your limit of quantification with "&lt; " in front of the value.</t>
  </si>
  <si>
    <t>In einigen Fällen, z.B. bei Gehalten um 1 % oder 10 %, ist die Vorgabe gültiger Stellen schwierig: Die Ergebnisse „1,06% und 0,98% sind vergleichbar, nicht aber „1,1 %“ und „0,98%“. Die Angabe einer zusätzlichen gültigen Stelle beim Beispielwert 1,06 ist hier angebracht.</t>
  </si>
  <si>
    <t>qualitativ:</t>
  </si>
  <si>
    <t>Kalorienreduzierte Getränke</t>
  </si>
  <si>
    <t>pH-Wert</t>
  </si>
  <si>
    <t>ohne</t>
  </si>
  <si>
    <t>Acesulfam K</t>
  </si>
  <si>
    <t>mg/L</t>
  </si>
  <si>
    <t>Saccharin (als freies Imid)</t>
  </si>
  <si>
    <t>Cyclamat (als freie Säure)</t>
  </si>
  <si>
    <t>Aspartam</t>
  </si>
  <si>
    <t>Alle Ergebnisse sollen auf die Probe bezogen werden.</t>
  </si>
  <si>
    <t>Ammoniakauszug, Reinigung über DEAe-Cellulose-Säule, DC</t>
  </si>
  <si>
    <t>Ammoniakauszug, Reinigung über DEAe-Cellulose-Säule, HPLC</t>
  </si>
  <si>
    <t>Extraktion mit Acetonitril, HPLC</t>
  </si>
  <si>
    <t>Isolierung und Anreicherung: Polyamid; Papierchromatographie</t>
  </si>
  <si>
    <t>Saccharose</t>
  </si>
  <si>
    <t>Glucose</t>
  </si>
  <si>
    <t>Fructose</t>
  </si>
  <si>
    <t>Saccharin</t>
  </si>
  <si>
    <t>Cyclamat</t>
  </si>
  <si>
    <t>§ 64 LFGB Nr. L 00.00-28</t>
  </si>
  <si>
    <t>§ 64 LFGB Nr. L 00.00-28, modifiziert</t>
  </si>
  <si>
    <t>§ 64 LFGB Nr. L 32.00-1</t>
  </si>
  <si>
    <t>§ 64 LFGB Nr. L 32.00-1, modifiziert</t>
  </si>
  <si>
    <t>Deutsch Lebensm Rundsch 86 348 (1990)</t>
  </si>
  <si>
    <t>Deutsch Lebensm Rundsch 89 (1993)</t>
  </si>
  <si>
    <t>Schweizerisches Lebensmittelbuch, Kapitel 41 / 2.7 (Sept. 99)</t>
  </si>
  <si>
    <t>Filtrieren oder Klären der Probe, HPLC (diverse Ausführungen)</t>
  </si>
  <si>
    <t>keine spezielle Probenvorbreitung (ausser eventuelle Entgasung), HPLC (diverse Ausführungen)</t>
  </si>
  <si>
    <t>HPLC (diverse Ausführungen) mit Online SPE</t>
  </si>
  <si>
    <t>§ 64 LFGB Nr. L 00.00-29</t>
  </si>
  <si>
    <t>§ 64 LFGB Nr. L 00.00-29, modifiziert</t>
  </si>
  <si>
    <t>§ 64 LFGB Nr. L 32.00-2</t>
  </si>
  <si>
    <t>§ 64 LFGB Nr. L 32.00-2, modifiziert</t>
  </si>
  <si>
    <r>
      <t xml:space="preserve">Deutsch Lebensm Rundsch </t>
    </r>
    <r>
      <rPr>
        <u/>
        <sz val="11"/>
        <rFont val="Times New Roman"/>
        <family val="1"/>
      </rPr>
      <t>89</t>
    </r>
    <r>
      <rPr>
        <sz val="11"/>
        <rFont val="Times New Roman"/>
        <family val="1"/>
      </rPr>
      <t xml:space="preserve"> (1993)</t>
    </r>
  </si>
  <si>
    <t>ZLUF 194 520-523 (1992)</t>
  </si>
  <si>
    <t>Schweizerisches Lebensmittelbuch, Kapitel 41 / 2.8 (Sept. 99)</t>
  </si>
  <si>
    <t>Filtrieren, Zentrifugieren oder Klären der Probe, HPLC (diverse Ausführungen)</t>
  </si>
  <si>
    <t>Filtrieren, Zentrifugieren oder Klären der Probe, Ionenchromatographie (diverse Ausführungen)</t>
  </si>
  <si>
    <t>Oxidation des Cyclamat zu Cyclohexylamin und HPLC-Analyse des NBD-Derivat</t>
  </si>
  <si>
    <t>Cyclamat in salzsauer Lösung durch Nitrit spalten, entstandenes Sulfat gravimetrisch als Bariumsulfat bestimmen.</t>
  </si>
  <si>
    <t>Bonifer,P., Greve,H.: Süßstoffe in fruchtsafthaltigen Diätgetränken - Erfahrungen mit einer Bestimmungsmethode für Cyclamat. Flüssiges Obst Jahrgang 59, Heft 7 (1987)</t>
  </si>
  <si>
    <t>keine spezielle Probenvorbreitung , HPLC (diverse Ausführungen)</t>
  </si>
  <si>
    <t>keine spezielle Probenvorbreitung, Ionenchromatographie (diverse Ausführungen)</t>
  </si>
  <si>
    <t>Beschreibung der verwendeten Analysenverfahren, Teil 2</t>
  </si>
  <si>
    <t>§ 64 LFBG Nr. L 31.00-2 (DIN EN 1132)</t>
  </si>
  <si>
    <t>§ 64 LFBG  (DIN EN 1132) Nr. L 31.00-2, modifiziert</t>
  </si>
  <si>
    <t>§ 64 LFBG Nr. L 26.04-3</t>
  </si>
  <si>
    <t>§ 64 LFBG Nr. L 26.04-3, modifiziert</t>
  </si>
  <si>
    <t>IFU Nr. 11</t>
  </si>
  <si>
    <t>Methodensammlung des OIV</t>
  </si>
  <si>
    <t>Potentiometrische Bestimmung</t>
  </si>
  <si>
    <t>§ 64 LFGB Nr. L 31.00-12 (DIN EN 1140: 1994)</t>
  </si>
  <si>
    <t>§ 64 LFGB Nr. L 31.00-12 (DIN EN 1140: 1994), modifiziert</t>
  </si>
  <si>
    <t>§ 64 LFGB Nr. L 00.00-72</t>
  </si>
  <si>
    <t>§ 64 LFGB Nr. L 00.00-72, modifiziert</t>
  </si>
  <si>
    <t>Enzymatisch nach r-biopharm / Roche Nr. 10 716 260 035  (Saccharose, D-Glucose, D-Fructose)</t>
  </si>
  <si>
    <t>Enzymatisch nach r-biopharm / Roche Nr. 10 139 041 035 + PGF 127396 (Saccharose, D-Glucose, D-Fructose)</t>
  </si>
  <si>
    <t>SCIL-Testsatz Nr. 1247 (Saccharose, D-Glucose, D-Fructose)</t>
  </si>
  <si>
    <t>HPLC, verschiedene Ausführungsformen</t>
  </si>
  <si>
    <t>Ionenchromatographie, verschiedene Ausführungsformen</t>
  </si>
  <si>
    <t xml:space="preserve"> IFU Nr. 55</t>
  </si>
  <si>
    <t>DIN EN 12630:1999</t>
  </si>
  <si>
    <t>Enzymatisch nach r-biopharm / Roche, Einzelreagentien</t>
  </si>
  <si>
    <t>SCIL-Testsatz Nr. 1245 (Glucose, Fructose)</t>
  </si>
  <si>
    <t>Klärung durch Tiefkühlung, Verdünnung mit Wasser, Bestimmung mit HPLC, RI-Detektor, MP:39mg/l Ca-Titriplex-Dihydrat, Säule:300x7,8, 10µm Ionexclusion Ca-Form</t>
  </si>
  <si>
    <t>Enzymatisch nach SCIL Nr. 1211</t>
  </si>
  <si>
    <t>Enzymatisch nach r-biopharm / Roche Nr. 10 139 106 035 (D-Glucose, D-Fructose)</t>
  </si>
  <si>
    <t>Enzymatisch, Scil (PGI) Best. 1002782</t>
  </si>
  <si>
    <t>Enzymatisch nach r-biopharm/Roche Nr.10 139 041 035 +PGI 10 128 139 001 (Saccharose, D-Glucose, D-Fructose)</t>
  </si>
  <si>
    <t>10%ige wässrige Lösung herstellen, Messung bei 20°C</t>
  </si>
  <si>
    <t>Enzymatisch nach r-biopharm / Roche Nr. 10 139 041 035 (Saccharose, D-Glucose)</t>
  </si>
  <si>
    <t>Extraktion mit DMSO, HPLC</t>
  </si>
  <si>
    <t>§ 64 LFGB Nr. L 32.00-3</t>
  </si>
  <si>
    <t>§ 64 LFGB Nr. L 32.00-3, modifiziert</t>
  </si>
  <si>
    <t>Sorbinsäure</t>
  </si>
  <si>
    <t>Benzoesäure</t>
  </si>
  <si>
    <t>§ 64 LFGB Nr. L 00.00-9</t>
  </si>
  <si>
    <t>§ 64 LFGB Nr. L 00.00-9, modifiziert</t>
  </si>
  <si>
    <t>§ 64 LFGB Nr. L 00.00-10</t>
  </si>
  <si>
    <t>§ 64 LFGB Nr. L 00.00-10, modifiziert</t>
  </si>
  <si>
    <t>HPLC-Verfahren (UV- oder DAD-Detektion)</t>
  </si>
  <si>
    <r>
      <t xml:space="preserve">HPLC nach Hagenauer-Heuer, Deutsche Lebensmittelrundschau </t>
    </r>
    <r>
      <rPr>
        <u/>
        <sz val="11"/>
        <rFont val="Times New Roman"/>
        <family val="1"/>
      </rPr>
      <t>86</t>
    </r>
    <r>
      <rPr>
        <sz val="11"/>
        <rFont val="Times New Roman"/>
        <family val="1"/>
      </rPr>
      <t xml:space="preserve"> Heft 1 (1990)</t>
    </r>
  </si>
  <si>
    <t>Aufarbeitung über Strata SAX Phenomenex-Kartusche; HPLC mit DAD</t>
  </si>
  <si>
    <t>HPLC-Verfahren (UV-Detektion) nach Schulte</t>
  </si>
  <si>
    <t>Wasserdampfdestillation und HPLC-Verfahren (UV- oder DAD-Detektion)</t>
  </si>
  <si>
    <t>Nachgewiesener Farbstoff</t>
  </si>
  <si>
    <t>kein weiterer Farbstoff identifiziert</t>
  </si>
  <si>
    <t>Farbstoffe nicht untersucht</t>
  </si>
  <si>
    <t>pH-Elektrode</t>
  </si>
  <si>
    <t>Kombinierte Süßstoff/Konservierungsstoff-Methode HPLC</t>
  </si>
  <si>
    <t>IFU Nr. 63</t>
  </si>
  <si>
    <t>Isolierung und Anreicherung: Kartusche; HPTLC</t>
  </si>
  <si>
    <t>Beispiel für die Eingabe von 2 eMail-Adressen:
Example how to type in 2 different e-mail addresses:</t>
  </si>
  <si>
    <t>info@lvus.de; ergebnisse@lvus.de</t>
  </si>
  <si>
    <t>V.1</t>
  </si>
  <si>
    <t>Farbstoff nicht quantifiziert</t>
  </si>
  <si>
    <t>Ggf. Zentrifugation/Filtration/Klärung (ohne Anreicherung); HPLC</t>
  </si>
  <si>
    <t>Isolierung und Anreicherung: Wollfadenmethode; Papierchromatographie</t>
  </si>
  <si>
    <t>Kombinierte Süßstoff/Konservierungsstoff-Methode RLSC-DAD</t>
  </si>
  <si>
    <t>Ionenchromatographisch</t>
  </si>
  <si>
    <t>Schulte, E., 2003 Bestimmung von Zuckern und Zuckeraustauschstoffen in Süßwaren und süßen Gebäck durch GC</t>
  </si>
  <si>
    <t>enzymatisch, Thermo Fischer Scientic, D-Fructose, Nr. 984302</t>
  </si>
  <si>
    <t>EnzymeFast Saccharose/Glucose/Fructose</t>
  </si>
  <si>
    <t>§ 64 LFGB Nr. L 32.00-4</t>
  </si>
  <si>
    <t>§ 64 LFGB Nr. L 32.00-4, modifiziert</t>
  </si>
  <si>
    <t>HPLC-MS/MS</t>
  </si>
  <si>
    <t>§ 64 LFGB Nr. L 08.00-12 HPLC</t>
  </si>
  <si>
    <t>§ 64 LFGB Nr. L 08.00-12 HPLC, modifiziert</t>
  </si>
  <si>
    <t>Coffein</t>
  </si>
  <si>
    <t>Aspartylphenylalanin</t>
  </si>
  <si>
    <t>Diketopiperazin</t>
  </si>
  <si>
    <t>Phenylalanin</t>
  </si>
  <si>
    <t>CO2-Bestimmung</t>
  </si>
  <si>
    <t>modifiziert</t>
  </si>
  <si>
    <t>VO(EWG) Nr. 2676/90 Nr. 37.1.1 oder 37.2.2</t>
  </si>
  <si>
    <t>VO(EWG) Nr. 2676/90 Nr. 37.1.1 oder 37.2.2, modifiziert</t>
  </si>
  <si>
    <t>Schweizer. Lebensmittelbuch Kapitel 30A, Abschnitt 7.2 (identisch mit VO(EWG) Nr. 2676/90 Nr. 37.1.1 oder 37.2.2)</t>
  </si>
  <si>
    <t>Hausmethode, Steinfurth Schütteldruckmessgerät</t>
  </si>
  <si>
    <t>§ 64 LFGB Nr. L 59.11-26</t>
  </si>
  <si>
    <t>§ 64 LFGB Nr. L 59.11-26, modifiziert</t>
  </si>
  <si>
    <t>Sonstiges / Other</t>
  </si>
  <si>
    <t>Bitte auswählen / Please select</t>
  </si>
  <si>
    <t>§ 64 LFGB Nr. L 18.00-16</t>
  </si>
  <si>
    <t>§ 64 LFGB Nr. L 18.00-16, modifiziert</t>
  </si>
  <si>
    <t>§ 64 LFGB Nr. L 32.13-1</t>
  </si>
  <si>
    <t>§ 64 LFGB Nr. L 32.13-1, modifiziert</t>
  </si>
  <si>
    <t>§ 64 LFGB Nr. L 46.00-3</t>
  </si>
  <si>
    <t>§ 64 LFGB Nr. L 46.00-3, modifiziert</t>
  </si>
  <si>
    <t>§ 64 LFGB Nr. L 47.5-01</t>
  </si>
  <si>
    <t>§ 64 LFGB Nr. L 47.5-01, modifiziert</t>
  </si>
  <si>
    <t>Schweizerisches Lebensmittelbuch Kapitel  22 / 10.1 (September 1991), modifiziert</t>
  </si>
  <si>
    <t>Kapillarelektrophorese</t>
  </si>
  <si>
    <t>Datum der Analyse</t>
  </si>
  <si>
    <t>Beschreibung der verwendeten Analysenverfahren</t>
  </si>
  <si>
    <t>HPLC-MS / DAD</t>
  </si>
  <si>
    <t>DIN EN 159111, auch modifiziert</t>
  </si>
  <si>
    <t>IFU Nr. 57</t>
  </si>
  <si>
    <t>Kernresonanzspektroskopie (1H-NMR)</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</si>
  <si>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</si>
  <si>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</si>
  <si>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</si>
  <si>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vorab ein Passwort-freies Protokoll im PDF-Format gesendet.</t>
    </r>
  </si>
  <si>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</si>
  <si>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</si>
  <si>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</si>
  <si>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</si>
  <si>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t>In zahlreichen Fällen wird auch nachgefragt, ob Sie streng nach der Vorschrift gemäß § 64 LFGB arbeiten. Streng bedeutet, dass Sie ohne prüfrelevante Abweichungen arbeiten. Sollte die Abweichung lediglich die untersuchte Matrix sein (z.B. Ketchup anstelle von Brühwurst), dann soll dies nicht als Modifikation gekennzeichnet werden.</t>
  </si>
  <si>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</si>
  <si>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r>
      <rPr>
        <b/>
        <sz val="11"/>
        <rFont val="Times New Roman"/>
        <family val="1"/>
      </rP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aktuellen </t>
    </r>
    <r>
      <rPr>
        <b/>
        <sz val="11"/>
        <rFont val="Times New Roman"/>
        <family val="1"/>
      </rPr>
      <t>Excelformat</t>
    </r>
    <r>
      <rPr>
        <sz val="11"/>
        <rFont val="Times New Roman"/>
        <family val="1"/>
      </rPr>
      <t xml:space="preserve"> (Datei-Endung ".xlsx") oder im Format von Excel 2000 (Datei-Endung ".xls")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eingesendete Tabellen verarbeiten. </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</si>
  <si>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</si>
  <si>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</si>
  <si>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</si>
  <si>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</si>
  <si>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Benzoe</t>
  </si>
  <si>
    <t>Sorbin</t>
  </si>
  <si>
    <t>Sucralose</t>
  </si>
  <si>
    <t>§ 64 LFGB Nr. L 00.00-126</t>
  </si>
  <si>
    <t>§ 64 LFGB Nr. L 00.00-126, modifiziert</t>
  </si>
  <si>
    <t>DIN EN 15911</t>
  </si>
  <si>
    <t>Aufreinigung eines Aliquots mittels SPE an einer Umkehrphase, HPLC (diverse Detektoren)</t>
  </si>
  <si>
    <t>Filtrieren oder Klären der Probe, HPLC (diverse Detektoren)</t>
  </si>
  <si>
    <t>Farbstoff1</t>
  </si>
  <si>
    <t>Farbstoff2</t>
  </si>
  <si>
    <t>Farbstoff3</t>
  </si>
  <si>
    <t>Farbstoff4</t>
  </si>
  <si>
    <t>4-Amino-Karminsäure</t>
  </si>
  <si>
    <t>kein weiterer Farbstoff quantifiziert</t>
  </si>
  <si>
    <t>Isolierung mit Butanol/Ionenpaarreagenz</t>
  </si>
  <si>
    <t>1H-NMR</t>
  </si>
  <si>
    <t>IC, verschiedene Ausführungsformen</t>
  </si>
  <si>
    <t>NMR</t>
  </si>
  <si>
    <t>GC/FID</t>
  </si>
  <si>
    <t>osmol/kg</t>
  </si>
  <si>
    <t>Osmolalität</t>
  </si>
  <si>
    <t>Bitte eingeben / Please type in</t>
  </si>
  <si>
    <t>Benzoesäure (als freie Säure)</t>
  </si>
  <si>
    <t>Sorbinsäure (als freie Säure)</t>
  </si>
  <si>
    <t>Parameter 10</t>
  </si>
  <si>
    <t>Parameter 11</t>
  </si>
  <si>
    <t>Parameter 12</t>
  </si>
  <si>
    <t>Parameter 13</t>
  </si>
  <si>
    <t>Parameter 14</t>
  </si>
  <si>
    <t>Parameter 15</t>
  </si>
  <si>
    <t>Parameter 16</t>
  </si>
  <si>
    <t>Parameter 17</t>
  </si>
  <si>
    <t>Parameter 18</t>
  </si>
  <si>
    <t>Parameter 19</t>
  </si>
  <si>
    <t>Parameter 20</t>
  </si>
  <si>
    <t>Es wird empfohlen, eine zweite eMail-Adresse in Form eines Funktionspostfaches anzugeben. Dadurch wird sichergestellt, dass die Auswertung auch zugestellt werden kann. Geben Sie hierzu die zweite Adresse getrennt durch ein Semikolon mit nachfolgendem Leerzeichen ein.</t>
  </si>
  <si>
    <t>It is recommended to provide a second email address in the form of a functional mailbox. This ensures that the evaluation can be delivered. To do this, enter the second address separated by a semicolon followed by a space.</t>
  </si>
  <si>
    <r>
      <t xml:space="preserve">Bitte geben Sie den Namen, eMail-Adresse und die Telefonnummer der Person an, die wir bei Rückfragen kontaktieren können.
An die aufgeführte(n) eMailadresse(n) wird das Protokoll als Passwort-freie PDF-Datei gesendet. </t>
    </r>
    <r>
      <rPr>
        <b/>
        <sz val="11"/>
        <rFont val="Times New Roman"/>
        <family val="1"/>
      </rPr>
      <t xml:space="preserve">Gedruckte Auswertungen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</si>
  <si>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results server will only accept your resulttable if both email addresses match.</t>
    </r>
  </si>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</sst>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b/>
      <sz val="12"/>
      <color indexed="10"/>
      <name val="Times New Roman"/>
      <family val="1"/>
    </font>
    <font>
      <u/>
      <sz val="12"/>
      <color indexed="12"/>
      <name val="Times New Roman"/>
      <family val="1"/>
    </font>
    <font>
      <b/>
      <sz val="14"/>
      <color indexed="10"/>
      <name val="Times New Roman"/>
      <family val="1"/>
    </font>
    <font>
      <sz val="10"/>
      <name val="Times New Roman"/>
      <family val="1"/>
    </font>
    <font>
      <sz val="12"/>
      <color indexed="9"/>
      <name val="Times New Roman"/>
      <family val="1"/>
    </font>
    <font>
      <b/>
      <sz val="11"/>
      <name val="Times New Roman"/>
      <family val="1"/>
    </font>
    <font>
      <sz val="9"/>
      <name val="Times New Roman"/>
      <family val="1"/>
    </font>
    <font>
      <sz val="11"/>
      <color indexed="9"/>
      <name val="Times New Roman"/>
      <family val="1"/>
    </font>
    <font>
      <sz val="12"/>
      <color indexed="10"/>
      <name val="Times New Roman"/>
      <family val="1"/>
    </font>
    <font>
      <i/>
      <vertAlign val="subscript"/>
      <sz val="11"/>
      <name val="Times New Roman"/>
      <family val="1"/>
    </font>
    <font>
      <sz val="11"/>
      <color indexed="12"/>
      <name val="Times New Roman"/>
      <family val="1"/>
    </font>
    <font>
      <sz val="13"/>
      <name val="Times New Roman"/>
      <family val="1"/>
    </font>
    <font>
      <u/>
      <sz val="11"/>
      <name val="Times New Roman"/>
      <family val="1"/>
    </font>
    <font>
      <sz val="10"/>
      <name val="Arial"/>
      <family val="2"/>
    </font>
    <font>
      <b/>
      <sz val="11"/>
      <color rgb="FFFF0000"/>
      <name val="Times New Roman"/>
      <family val="1"/>
    </font>
  </fonts>
  <fills count="9">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6"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ck">
        <color indexed="17"/>
      </top>
      <bottom style="thin">
        <color indexed="17"/>
      </bottom>
      <diagonal/>
    </border>
    <border>
      <left/>
      <right/>
      <top style="thin">
        <color indexed="17"/>
      </top>
      <bottom/>
      <diagonal/>
    </border>
    <border>
      <left style="thin">
        <color indexed="64"/>
      </left>
      <right style="thin">
        <color indexed="64"/>
      </right>
      <top style="thin">
        <color indexed="64"/>
      </top>
      <bottom/>
      <diagonal/>
    </border>
    <border>
      <left/>
      <right/>
      <top/>
      <bottom style="thin">
        <color indexed="64"/>
      </bottom>
      <diagonal/>
    </border>
  </borders>
  <cellStyleXfs count="6">
    <xf numFmtId="0" fontId="0" fillId="0" borderId="0"/>
    <xf numFmtId="0" fontId="1" fillId="0" borderId="0" applyNumberFormat="0" applyFill="0" applyBorder="0" applyAlignment="0" applyProtection="0">
      <alignment vertical="top"/>
      <protection locked="0"/>
    </xf>
    <xf numFmtId="0" fontId="27" fillId="0" borderId="0"/>
    <xf numFmtId="0" fontId="5" fillId="0" borderId="0"/>
    <xf numFmtId="0" fontId="1" fillId="0" borderId="0" applyNumberFormat="0" applyFill="0" applyBorder="0" applyAlignment="0" applyProtection="0">
      <alignment vertical="top"/>
      <protection locked="0"/>
    </xf>
    <xf numFmtId="0" fontId="5" fillId="0" borderId="0"/>
  </cellStyleXfs>
  <cellXfs count="174">
    <xf numFmtId="0" fontId="0" fillId="0" borderId="0" xfId="0"/>
    <xf numFmtId="0" fontId="4" fillId="0" borderId="0" xfId="0" applyFont="1"/>
    <xf numFmtId="0" fontId="8" fillId="0" borderId="0" xfId="0" applyFont="1"/>
    <xf numFmtId="0" fontId="0" fillId="2" borderId="0" xfId="0" applyFill="1" applyAlignment="1">
      <alignment horizontal="center"/>
    </xf>
    <xf numFmtId="0" fontId="4" fillId="3" borderId="0" xfId="0" applyFont="1" applyFill="1" applyProtection="1"/>
    <xf numFmtId="0" fontId="15" fillId="3" borderId="0" xfId="1" applyFont="1" applyFill="1" applyAlignment="1" applyProtection="1">
      <alignment horizontal="justify"/>
    </xf>
    <xf numFmtId="0" fontId="4" fillId="3" borderId="1" xfId="0" applyFont="1" applyFill="1" applyBorder="1" applyAlignment="1" applyProtection="1">
      <alignment horizontal="left" vertical="top" wrapText="1"/>
    </xf>
    <xf numFmtId="0" fontId="4" fillId="3" borderId="1" xfId="0" applyFont="1" applyFill="1" applyBorder="1" applyAlignment="1" applyProtection="1">
      <alignment horizontal="center" vertical="top" wrapText="1"/>
    </xf>
    <xf numFmtId="0" fontId="4" fillId="3" borderId="0" xfId="0" applyFont="1" applyFill="1" applyBorder="1" applyProtection="1"/>
    <xf numFmtId="0" fontId="0" fillId="0" borderId="0" xfId="0" applyFill="1" applyBorder="1" applyProtection="1">
      <protection locked="0"/>
    </xf>
    <xf numFmtId="0" fontId="2" fillId="0" borderId="0" xfId="0" applyFont="1" applyFill="1" applyBorder="1" applyProtection="1">
      <protection hidden="1"/>
    </xf>
    <xf numFmtId="0" fontId="3" fillId="0" borderId="0" xfId="0" applyFont="1" applyFill="1" applyBorder="1" applyProtection="1">
      <protection hidden="1"/>
    </xf>
    <xf numFmtId="0" fontId="7" fillId="0" borderId="0" xfId="0" applyFont="1" applyFill="1" applyBorder="1" applyProtection="1">
      <protection hidden="1"/>
    </xf>
    <xf numFmtId="0" fontId="6" fillId="0" borderId="0" xfId="0" applyFont="1" applyFill="1" applyBorder="1" applyProtection="1">
      <protection hidden="1"/>
    </xf>
    <xf numFmtId="0" fontId="0" fillId="0" borderId="0" xfId="0" applyFill="1" applyBorder="1" applyProtection="1">
      <protection hidden="1"/>
    </xf>
    <xf numFmtId="0" fontId="10" fillId="0" borderId="0" xfId="0" applyFont="1" applyFill="1" applyBorder="1" applyProtection="1">
      <protection hidden="1"/>
    </xf>
    <xf numFmtId="0" fontId="4" fillId="0" borderId="0" xfId="0" applyFont="1" applyFill="1" applyBorder="1" applyAlignment="1" applyProtection="1">
      <alignment wrapText="1"/>
      <protection hidden="1"/>
    </xf>
    <xf numFmtId="0" fontId="9" fillId="0" borderId="0" xfId="0" applyFont="1" applyFill="1" applyBorder="1" applyProtection="1">
      <protection hidden="1"/>
    </xf>
    <xf numFmtId="0" fontId="4" fillId="0" borderId="0" xfId="0" applyFont="1" applyFill="1" applyBorder="1" applyAlignment="1" applyProtection="1">
      <alignment horizontal="left" wrapText="1"/>
      <protection hidden="1"/>
    </xf>
    <xf numFmtId="14" fontId="16" fillId="0" borderId="0" xfId="0" applyNumberFormat="1" applyFont="1" applyFill="1" applyBorder="1" applyAlignment="1" applyProtection="1">
      <alignment horizontal="left"/>
      <protection hidden="1"/>
    </xf>
    <xf numFmtId="0" fontId="7" fillId="0" borderId="0" xfId="0" applyFont="1" applyFill="1" applyBorder="1" applyAlignment="1" applyProtection="1">
      <alignment vertical="center"/>
      <protection hidden="1"/>
    </xf>
    <xf numFmtId="0" fontId="0" fillId="0" borderId="0" xfId="0" applyFill="1" applyBorder="1" applyAlignment="1" applyProtection="1">
      <alignment vertical="center"/>
      <protection hidden="1"/>
    </xf>
    <xf numFmtId="0" fontId="11" fillId="4" borderId="0" xfId="0" applyFont="1" applyFill="1" applyBorder="1" applyAlignment="1" applyProtection="1">
      <alignment vertical="center"/>
      <protection hidden="1"/>
    </xf>
    <xf numFmtId="0" fontId="21" fillId="0" borderId="0" xfId="0" applyFont="1" applyFill="1" applyBorder="1" applyProtection="1">
      <protection hidden="1"/>
    </xf>
    <xf numFmtId="0" fontId="7" fillId="4" borderId="0" xfId="0" applyFont="1" applyFill="1" applyBorder="1" applyAlignment="1" applyProtection="1">
      <alignment vertical="center" wrapText="1"/>
      <protection hidden="1"/>
    </xf>
    <xf numFmtId="0" fontId="5" fillId="0" borderId="0" xfId="0" applyFont="1" applyProtection="1">
      <protection hidden="1"/>
    </xf>
    <xf numFmtId="0" fontId="4" fillId="0" borderId="0" xfId="0" applyFont="1" applyProtection="1">
      <protection hidden="1"/>
    </xf>
    <xf numFmtId="0" fontId="20" fillId="0" borderId="2" xfId="0" applyFont="1" applyBorder="1" applyAlignment="1" applyProtection="1">
      <alignment vertical="top" wrapText="1"/>
      <protection hidden="1"/>
    </xf>
    <xf numFmtId="0" fontId="5" fillId="0" borderId="3" xfId="0" applyFont="1" applyBorder="1" applyAlignment="1" applyProtection="1">
      <alignment horizontal="justify" vertical="top" wrapText="1"/>
      <protection hidden="1"/>
    </xf>
    <xf numFmtId="0" fontId="17" fillId="0" borderId="0" xfId="0" applyFont="1" applyAlignment="1" applyProtection="1">
      <alignment horizontal="justify" vertical="top" wrapText="1"/>
      <protection hidden="1"/>
    </xf>
    <xf numFmtId="0" fontId="17" fillId="0" borderId="0" xfId="0" applyFont="1" applyAlignment="1" applyProtection="1">
      <alignment wrapText="1"/>
      <protection hidden="1"/>
    </xf>
    <xf numFmtId="0" fontId="17" fillId="0" borderId="0" xfId="0" applyFont="1" applyAlignment="1" applyProtection="1">
      <alignment horizontal="left" wrapText="1"/>
      <protection hidden="1"/>
    </xf>
    <xf numFmtId="0" fontId="5" fillId="0" borderId="0" xfId="0" applyFont="1" applyAlignment="1" applyProtection="1">
      <alignment horizontal="justify" vertical="top" wrapText="1"/>
      <protection hidden="1"/>
    </xf>
    <xf numFmtId="0" fontId="4" fillId="0" borderId="3" xfId="0" applyFont="1" applyBorder="1" applyAlignment="1" applyProtection="1">
      <alignment horizontal="justify" vertical="top" wrapText="1"/>
      <protection hidden="1"/>
    </xf>
    <xf numFmtId="0" fontId="4" fillId="0" borderId="0" xfId="0" applyFont="1" applyAlignment="1" applyProtection="1">
      <alignment wrapText="1"/>
      <protection hidden="1"/>
    </xf>
    <xf numFmtId="0" fontId="5" fillId="0" borderId="0" xfId="0" applyFont="1" applyAlignment="1" applyProtection="1">
      <alignment horizontal="left" vertical="top" wrapText="1"/>
      <protection hidden="1"/>
    </xf>
    <xf numFmtId="0" fontId="5" fillId="0" borderId="0" xfId="0" applyFont="1" applyBorder="1" applyAlignment="1" applyProtection="1">
      <alignment horizontal="justify" vertical="top" wrapText="1"/>
      <protection hidden="1"/>
    </xf>
    <xf numFmtId="0" fontId="5" fillId="0" borderId="4" xfId="0" applyFont="1" applyBorder="1" applyAlignment="1" applyProtection="1">
      <alignment wrapText="1"/>
      <protection hidden="1"/>
    </xf>
    <xf numFmtId="0" fontId="5" fillId="0" borderId="0" xfId="0" applyFont="1" applyAlignment="1" applyProtection="1">
      <alignment horizontal="left" wrapText="1"/>
      <protection hidden="1"/>
    </xf>
    <xf numFmtId="0" fontId="5" fillId="0" borderId="0" xfId="0" applyFont="1" applyProtection="1">
      <protection locked="0" hidden="1"/>
    </xf>
    <xf numFmtId="0" fontId="4" fillId="0" borderId="0" xfId="0" applyFont="1" applyProtection="1">
      <protection locked="0" hidden="1"/>
    </xf>
    <xf numFmtId="14" fontId="0" fillId="2" borderId="0" xfId="0" applyNumberFormat="1" applyFill="1" applyAlignment="1">
      <alignment horizontal="center"/>
    </xf>
    <xf numFmtId="2" fontId="22" fillId="3" borderId="1" xfId="0" applyNumberFormat="1" applyFont="1" applyFill="1" applyBorder="1" applyAlignment="1" applyProtection="1">
      <alignment horizontal="center" vertical="top" wrapText="1"/>
    </xf>
    <xf numFmtId="0" fontId="0" fillId="0" borderId="0" xfId="0" applyProtection="1"/>
    <xf numFmtId="0" fontId="19" fillId="0" borderId="0" xfId="0" applyFont="1" applyProtection="1"/>
    <xf numFmtId="0" fontId="5" fillId="4" borderId="1" xfId="0" applyFont="1" applyFill="1" applyBorder="1" applyAlignment="1" applyProtection="1">
      <alignment horizontal="left" vertical="top" wrapText="1"/>
    </xf>
    <xf numFmtId="0" fontId="8" fillId="0" borderId="0" xfId="0" applyFont="1" applyAlignment="1">
      <alignment vertical="center"/>
    </xf>
    <xf numFmtId="0" fontId="0" fillId="0" borderId="0" xfId="0" applyAlignment="1">
      <alignment vertical="center"/>
    </xf>
    <xf numFmtId="0" fontId="19" fillId="0" borderId="0" xfId="0" applyFont="1" applyAlignment="1">
      <alignment vertical="center"/>
    </xf>
    <xf numFmtId="49" fontId="0" fillId="2" borderId="0" xfId="0" applyNumberFormat="1" applyFill="1" applyAlignment="1" applyProtection="1">
      <alignment vertical="center"/>
      <protection locked="0"/>
    </xf>
    <xf numFmtId="0" fontId="11" fillId="0" borderId="0" xfId="0" applyFont="1" applyAlignment="1">
      <alignment vertical="center"/>
    </xf>
    <xf numFmtId="0" fontId="4" fillId="0" borderId="0" xfId="0" applyFont="1" applyFill="1" applyBorder="1" applyAlignment="1" applyProtection="1">
      <alignment horizontal="center" vertical="center"/>
      <protection hidden="1"/>
    </xf>
    <xf numFmtId="0" fontId="25" fillId="0" borderId="0" xfId="0" applyFont="1" applyBorder="1" applyAlignment="1">
      <alignment vertical="center" wrapText="1"/>
    </xf>
    <xf numFmtId="0" fontId="25" fillId="0" borderId="0" xfId="0" applyFont="1" applyFill="1" applyBorder="1" applyProtection="1">
      <protection hidden="1"/>
    </xf>
    <xf numFmtId="0" fontId="5" fillId="0" borderId="2" xfId="0" applyFont="1" applyBorder="1" applyAlignment="1">
      <alignment vertical="top" wrapText="1"/>
    </xf>
    <xf numFmtId="0" fontId="5" fillId="0" borderId="0" xfId="0" applyFont="1" applyAlignment="1">
      <alignment horizontal="justify" vertical="top" wrapText="1"/>
    </xf>
    <xf numFmtId="0" fontId="17" fillId="0" borderId="0" xfId="0" applyFont="1" applyAlignment="1">
      <alignment horizontal="justify" vertical="top" wrapText="1"/>
    </xf>
    <xf numFmtId="0" fontId="25" fillId="0" borderId="0" xfId="0" applyFont="1" applyFill="1" applyBorder="1" applyAlignment="1" applyProtection="1">
      <alignment horizontal="center" vertical="center"/>
      <protection hidden="1"/>
    </xf>
    <xf numFmtId="0" fontId="25" fillId="0" borderId="0" xfId="0" applyFont="1" applyFill="1" applyBorder="1" applyAlignment="1" applyProtection="1">
      <alignment wrapText="1"/>
      <protection hidden="1"/>
    </xf>
    <xf numFmtId="0" fontId="18" fillId="0" borderId="0" xfId="0" applyFont="1" applyFill="1" applyBorder="1" applyAlignment="1" applyProtection="1">
      <alignment horizontal="center" vertical="center"/>
      <protection hidden="1"/>
    </xf>
    <xf numFmtId="0" fontId="20" fillId="3" borderId="0" xfId="0" applyFont="1" applyFill="1" applyBorder="1" applyProtection="1">
      <protection locked="0" hidden="1"/>
    </xf>
    <xf numFmtId="0" fontId="4" fillId="0" borderId="0" xfId="0" applyFont="1" applyAlignment="1" applyProtection="1">
      <alignment horizontal="left" vertical="top" wrapText="1"/>
      <protection hidden="1"/>
    </xf>
    <xf numFmtId="0" fontId="4" fillId="0" borderId="0" xfId="0" applyFont="1" applyAlignment="1" applyProtection="1">
      <alignment horizontal="left"/>
      <protection hidden="1"/>
    </xf>
    <xf numFmtId="0" fontId="5" fillId="0" borderId="0" xfId="0" applyFont="1"/>
    <xf numFmtId="0" fontId="7" fillId="4" borderId="0" xfId="0" applyFont="1" applyFill="1" applyBorder="1" applyProtection="1">
      <protection hidden="1"/>
    </xf>
    <xf numFmtId="49" fontId="25" fillId="2" borderId="0" xfId="0" applyNumberFormat="1" applyFont="1" applyFill="1" applyBorder="1" applyAlignment="1" applyProtection="1">
      <alignment vertical="center"/>
      <protection locked="0" hidden="1"/>
    </xf>
    <xf numFmtId="0" fontId="5" fillId="0" borderId="0" xfId="0" applyFont="1" applyAlignment="1" applyProtection="1">
      <alignment wrapText="1"/>
      <protection hidden="1"/>
    </xf>
    <xf numFmtId="0" fontId="5" fillId="0" borderId="0" xfId="0" applyFont="1" applyBorder="1" applyProtection="1">
      <protection hidden="1"/>
    </xf>
    <xf numFmtId="0" fontId="4" fillId="0" borderId="0" xfId="0" applyFont="1" applyBorder="1" applyAlignment="1" applyProtection="1">
      <alignment horizontal="left"/>
      <protection locked="0" hidden="1"/>
    </xf>
    <xf numFmtId="0" fontId="4" fillId="0" borderId="0" xfId="0" applyFont="1" applyBorder="1" applyProtection="1">
      <protection hidden="1"/>
    </xf>
    <xf numFmtId="0" fontId="4" fillId="0" borderId="0" xfId="0" applyFont="1" applyBorder="1" applyAlignment="1" applyProtection="1">
      <alignment horizontal="justify" vertical="top" wrapText="1"/>
      <protection hidden="1"/>
    </xf>
    <xf numFmtId="0" fontId="4" fillId="0" borderId="0" xfId="0" applyFont="1" applyBorder="1" applyAlignment="1" applyProtection="1">
      <alignment horizontal="left" vertical="top" wrapText="1"/>
      <protection hidden="1"/>
    </xf>
    <xf numFmtId="0" fontId="5" fillId="0" borderId="0" xfId="0" applyFont="1" applyBorder="1" applyProtection="1">
      <protection locked="0" hidden="1"/>
    </xf>
    <xf numFmtId="0" fontId="0" fillId="2" borderId="0" xfId="0" applyFill="1" applyAlignment="1">
      <alignment horizontal="left"/>
    </xf>
    <xf numFmtId="0" fontId="5" fillId="0" borderId="5" xfId="0" applyFont="1" applyBorder="1" applyAlignment="1" applyProtection="1">
      <alignment vertical="top" wrapText="1"/>
      <protection hidden="1"/>
    </xf>
    <xf numFmtId="0" fontId="4" fillId="0" borderId="0" xfId="0" applyFont="1" applyBorder="1" applyProtection="1">
      <protection locked="0" hidden="1"/>
    </xf>
    <xf numFmtId="0" fontId="17" fillId="0" borderId="0" xfId="0" applyFont="1" applyAlignment="1">
      <alignment wrapText="1"/>
    </xf>
    <xf numFmtId="0" fontId="17" fillId="0" borderId="0" xfId="0" applyFont="1" applyAlignment="1">
      <alignment horizontal="left" wrapText="1"/>
    </xf>
    <xf numFmtId="0" fontId="5" fillId="0" borderId="0" xfId="0" applyFont="1" applyAlignment="1">
      <alignment horizontal="left" vertical="top" wrapText="1"/>
    </xf>
    <xf numFmtId="0" fontId="5" fillId="0" borderId="0" xfId="0" applyFont="1" applyAlignment="1">
      <alignment horizontal="left"/>
    </xf>
    <xf numFmtId="49" fontId="4" fillId="0" borderId="0" xfId="0" applyNumberFormat="1" applyFont="1" applyFill="1" applyBorder="1" applyAlignment="1" applyProtection="1">
      <alignment horizontal="center" vertical="center"/>
      <protection hidden="1"/>
    </xf>
    <xf numFmtId="0" fontId="24" fillId="0" borderId="0" xfId="0" applyFont="1" applyAlignment="1">
      <alignment horizontal="left" vertical="center" wrapText="1"/>
    </xf>
    <xf numFmtId="0" fontId="24" fillId="0" borderId="0" xfId="0" applyFont="1" applyAlignment="1">
      <alignment horizontal="left" vertical="center"/>
    </xf>
    <xf numFmtId="49" fontId="18" fillId="0" borderId="0" xfId="0" applyNumberFormat="1" applyFont="1" applyFill="1" applyBorder="1" applyAlignment="1" applyProtection="1">
      <alignment horizontal="center" vertical="center"/>
      <protection hidden="1"/>
    </xf>
    <xf numFmtId="0" fontId="0" fillId="3" borderId="0" xfId="0" applyFill="1" applyBorder="1"/>
    <xf numFmtId="49" fontId="1" fillId="2" borderId="0" xfId="1" applyNumberFormat="1" applyFont="1" applyFill="1" applyAlignment="1" applyProtection="1">
      <alignment vertical="center"/>
      <protection locked="0"/>
    </xf>
    <xf numFmtId="0" fontId="5" fillId="0" borderId="2" xfId="3" applyFont="1" applyBorder="1" applyAlignment="1" applyProtection="1">
      <alignment vertical="top" wrapText="1"/>
      <protection locked="0" hidden="1"/>
    </xf>
    <xf numFmtId="0" fontId="5" fillId="0" borderId="0" xfId="3" applyFont="1" applyProtection="1">
      <protection locked="0" hidden="1"/>
    </xf>
    <xf numFmtId="0" fontId="4" fillId="0" borderId="0" xfId="3" applyFont="1" applyProtection="1">
      <protection locked="0" hidden="1"/>
    </xf>
    <xf numFmtId="0" fontId="4" fillId="0" borderId="0" xfId="3" applyFont="1" applyProtection="1">
      <protection hidden="1"/>
    </xf>
    <xf numFmtId="0" fontId="4" fillId="0" borderId="3" xfId="3" applyFont="1" applyBorder="1" applyAlignment="1" applyProtection="1">
      <alignment horizontal="justify" vertical="top" wrapText="1"/>
      <protection hidden="1"/>
    </xf>
    <xf numFmtId="0" fontId="5" fillId="0" borderId="3" xfId="3" applyFont="1" applyBorder="1" applyAlignment="1" applyProtection="1">
      <alignment horizontal="justify" vertical="top" wrapText="1"/>
      <protection hidden="1"/>
    </xf>
    <xf numFmtId="0" fontId="17" fillId="0" borderId="0" xfId="3" applyFont="1" applyAlignment="1">
      <alignment horizontal="justify" vertical="top" wrapText="1"/>
    </xf>
    <xf numFmtId="0" fontId="5" fillId="0" borderId="0" xfId="3" applyFont="1" applyAlignment="1" applyProtection="1">
      <alignment horizontal="left" vertical="top" wrapText="1"/>
      <protection hidden="1"/>
    </xf>
    <xf numFmtId="0" fontId="17" fillId="0" borderId="0" xfId="3" applyFont="1" applyAlignment="1">
      <alignment wrapText="1"/>
    </xf>
    <xf numFmtId="0" fontId="17" fillId="0" borderId="0" xfId="3" applyFont="1" applyAlignment="1">
      <alignment horizontal="left" wrapText="1"/>
    </xf>
    <xf numFmtId="0" fontId="5" fillId="0" borderId="0" xfId="3" applyFont="1" applyAlignment="1" applyProtection="1">
      <alignment horizontal="justify" vertical="top" wrapText="1"/>
      <protection hidden="1"/>
    </xf>
    <xf numFmtId="0" fontId="5" fillId="0" borderId="2" xfId="3" applyFont="1" applyBorder="1" applyAlignment="1">
      <alignment vertical="top" wrapText="1"/>
    </xf>
    <xf numFmtId="0" fontId="5" fillId="0" borderId="0" xfId="3" applyFont="1" applyAlignment="1">
      <alignment horizontal="justify" vertical="top" wrapText="1"/>
    </xf>
    <xf numFmtId="0" fontId="5" fillId="0" borderId="4" xfId="3" applyFont="1" applyBorder="1" applyAlignment="1">
      <alignment horizontal="left" vertical="top" wrapText="1"/>
    </xf>
    <xf numFmtId="0" fontId="5" fillId="0" borderId="0" xfId="3" applyFont="1" applyAlignment="1">
      <alignment horizontal="left" vertical="top" wrapText="1"/>
    </xf>
    <xf numFmtId="0" fontId="5" fillId="5" borderId="0" xfId="0" applyFont="1" applyFill="1" applyBorder="1" applyProtection="1">
      <protection hidden="1"/>
    </xf>
    <xf numFmtId="49" fontId="0" fillId="6" borderId="0" xfId="0" applyNumberFormat="1" applyFill="1" applyBorder="1" applyProtection="1">
      <protection locked="0"/>
    </xf>
    <xf numFmtId="49" fontId="25" fillId="2" borderId="0" xfId="0" applyNumberFormat="1" applyFont="1" applyFill="1" applyBorder="1" applyAlignment="1" applyProtection="1">
      <alignment vertical="center"/>
      <protection locked="0"/>
    </xf>
    <xf numFmtId="49" fontId="4" fillId="2" borderId="0" xfId="0" applyNumberFormat="1" applyFont="1" applyFill="1" applyBorder="1" applyProtection="1">
      <protection locked="0"/>
    </xf>
    <xf numFmtId="0" fontId="18" fillId="0" borderId="0" xfId="0" applyFont="1" applyProtection="1">
      <protection hidden="1"/>
    </xf>
    <xf numFmtId="0" fontId="5" fillId="3" borderId="0" xfId="3" applyFill="1" applyBorder="1"/>
    <xf numFmtId="0" fontId="5" fillId="0" borderId="5" xfId="5" applyFont="1" applyBorder="1" applyAlignment="1" applyProtection="1">
      <alignment vertical="top" wrapText="1"/>
      <protection hidden="1"/>
    </xf>
    <xf numFmtId="0" fontId="4" fillId="0" borderId="0" xfId="5" applyFont="1" applyProtection="1">
      <protection locked="0" hidden="1"/>
    </xf>
    <xf numFmtId="0" fontId="4" fillId="0" borderId="0" xfId="5" applyFont="1" applyProtection="1">
      <protection hidden="1"/>
    </xf>
    <xf numFmtId="0" fontId="4" fillId="0" borderId="3" xfId="5" applyFont="1" applyBorder="1" applyAlignment="1" applyProtection="1">
      <alignment horizontal="justify" vertical="top" wrapText="1"/>
      <protection hidden="1"/>
    </xf>
    <xf numFmtId="0" fontId="5" fillId="0" borderId="0" xfId="5" applyFont="1" applyAlignment="1" applyProtection="1">
      <alignment horizontal="justify" vertical="top" wrapText="1"/>
      <protection hidden="1"/>
    </xf>
    <xf numFmtId="0" fontId="5" fillId="0" borderId="0" xfId="5" applyFont="1" applyAlignment="1" applyProtection="1">
      <alignment horizontal="left" vertical="top" wrapText="1"/>
      <protection hidden="1"/>
    </xf>
    <xf numFmtId="0" fontId="5" fillId="0" borderId="0" xfId="5" applyFont="1" applyAlignment="1">
      <alignment horizontal="justify" vertical="top" wrapText="1"/>
    </xf>
    <xf numFmtId="0" fontId="17" fillId="0" borderId="0" xfId="5" applyFont="1" applyAlignment="1">
      <alignment wrapText="1"/>
    </xf>
    <xf numFmtId="0" fontId="17" fillId="0" borderId="0" xfId="5" applyFont="1" applyAlignment="1">
      <alignment horizontal="left" wrapText="1"/>
    </xf>
    <xf numFmtId="0" fontId="25" fillId="0" borderId="0" xfId="0" applyNumberFormat="1" applyFont="1" applyBorder="1" applyAlignment="1" applyProtection="1">
      <alignment horizontal="center" vertical="center" wrapText="1"/>
      <protection hidden="1"/>
    </xf>
    <xf numFmtId="0" fontId="0" fillId="0" borderId="0" xfId="0" applyNumberFormat="1" applyFill="1" applyBorder="1" applyAlignment="1" applyProtection="1">
      <alignment horizontal="center"/>
      <protection hidden="1"/>
    </xf>
    <xf numFmtId="0" fontId="5" fillId="0" borderId="0" xfId="2" applyFont="1"/>
    <xf numFmtId="0" fontId="4" fillId="0" borderId="0" xfId="0" applyFont="1" applyBorder="1" applyAlignment="1">
      <alignment vertical="center" wrapText="1"/>
    </xf>
    <xf numFmtId="0" fontId="4" fillId="0" borderId="0" xfId="0" applyFont="1" applyFill="1" applyBorder="1" applyProtection="1">
      <protection hidden="1"/>
    </xf>
    <xf numFmtId="0" fontId="4" fillId="0" borderId="0" xfId="0" applyFont="1" applyBorder="1" applyAlignment="1">
      <alignment horizontal="left" vertical="center" wrapText="1"/>
    </xf>
    <xf numFmtId="0" fontId="5" fillId="0" borderId="6" xfId="0" applyFont="1" applyBorder="1" applyAlignment="1" applyProtection="1">
      <alignment horizontal="left" wrapText="1"/>
    </xf>
    <xf numFmtId="0" fontId="5" fillId="0" borderId="6" xfId="0" applyFont="1" applyBorder="1" applyAlignment="1" applyProtection="1">
      <alignment horizontal="left"/>
    </xf>
    <xf numFmtId="0" fontId="8" fillId="0" borderId="0" xfId="0" applyFont="1" applyAlignment="1" applyProtection="1">
      <alignment horizontal="left" wrapText="1"/>
    </xf>
    <xf numFmtId="0" fontId="8" fillId="0" borderId="0" xfId="0" applyFont="1" applyAlignment="1" applyProtection="1">
      <alignment horizontal="left"/>
    </xf>
    <xf numFmtId="0" fontId="5" fillId="0" borderId="0" xfId="0" applyFont="1" applyFill="1" applyAlignment="1" applyProtection="1">
      <alignment horizontal="left" wrapText="1"/>
    </xf>
    <xf numFmtId="0" fontId="5" fillId="0" borderId="0" xfId="0" applyFont="1" applyAlignment="1" applyProtection="1">
      <alignment horizontal="left" wrapText="1"/>
    </xf>
    <xf numFmtId="0" fontId="5" fillId="0" borderId="0" xfId="0" applyFont="1" applyAlignment="1" applyProtection="1">
      <alignment horizontal="left"/>
    </xf>
    <xf numFmtId="0" fontId="5" fillId="0" borderId="0" xfId="0" applyFont="1" applyFill="1" applyAlignment="1" applyProtection="1">
      <alignment horizontal="left"/>
    </xf>
    <xf numFmtId="0" fontId="9" fillId="0" borderId="0" xfId="0" applyFont="1" applyAlignment="1" applyProtection="1">
      <alignment horizontal="left" wrapText="1"/>
    </xf>
    <xf numFmtId="0" fontId="4" fillId="3" borderId="0" xfId="0" applyFont="1" applyFill="1" applyAlignment="1" applyProtection="1">
      <alignment horizontal="left" wrapText="1"/>
    </xf>
    <xf numFmtId="0" fontId="4" fillId="3" borderId="0" xfId="0" applyFont="1" applyFill="1" applyAlignment="1" applyProtection="1">
      <alignment horizontal="left"/>
    </xf>
    <xf numFmtId="0" fontId="8" fillId="3" borderId="6" xfId="0" applyFont="1" applyFill="1" applyBorder="1" applyAlignment="1" applyProtection="1">
      <alignment horizontal="left" wrapText="1"/>
    </xf>
    <xf numFmtId="0" fontId="4" fillId="3" borderId="6" xfId="0" applyFont="1" applyFill="1" applyBorder="1" applyAlignment="1" applyProtection="1">
      <alignment horizontal="left"/>
    </xf>
    <xf numFmtId="0" fontId="4" fillId="3" borderId="0" xfId="0" applyFont="1" applyFill="1" applyBorder="1" applyAlignment="1" applyProtection="1">
      <alignment horizontal="left"/>
    </xf>
    <xf numFmtId="0" fontId="4" fillId="0" borderId="0" xfId="0" applyFont="1" applyFill="1" applyAlignment="1" applyProtection="1">
      <alignment horizontal="left" wrapText="1"/>
    </xf>
    <xf numFmtId="0" fontId="8" fillId="3" borderId="0" xfId="0" applyFont="1" applyFill="1" applyAlignment="1" applyProtection="1">
      <alignment horizontal="left"/>
    </xf>
    <xf numFmtId="0" fontId="8" fillId="3" borderId="0" xfId="0" applyFont="1" applyFill="1" applyAlignment="1" applyProtection="1">
      <alignment horizontal="left" wrapText="1"/>
    </xf>
    <xf numFmtId="0" fontId="4" fillId="0" borderId="0" xfId="0" applyFont="1" applyFill="1" applyAlignment="1" applyProtection="1">
      <alignment horizontal="left"/>
    </xf>
    <xf numFmtId="0" fontId="14" fillId="3" borderId="0" xfId="0" applyFont="1" applyFill="1" applyAlignment="1" applyProtection="1">
      <alignment horizontal="left" wrapText="1"/>
    </xf>
    <xf numFmtId="0" fontId="4" fillId="0" borderId="0" xfId="0" applyFont="1" applyAlignment="1">
      <alignment horizontal="left"/>
    </xf>
    <xf numFmtId="0" fontId="4" fillId="0" borderId="0" xfId="0" applyFont="1" applyAlignment="1">
      <alignment horizontal="left" wrapText="1"/>
    </xf>
    <xf numFmtId="0" fontId="5" fillId="3" borderId="0" xfId="3" applyFont="1" applyFill="1" applyBorder="1" applyAlignment="1">
      <alignment horizontal="left" wrapText="1"/>
    </xf>
    <xf numFmtId="0" fontId="5" fillId="3" borderId="0" xfId="3" applyFill="1" applyBorder="1" applyAlignment="1">
      <alignment horizontal="left" wrapText="1"/>
    </xf>
    <xf numFmtId="0" fontId="9" fillId="0" borderId="0" xfId="3" applyFont="1" applyAlignment="1">
      <alignment horizontal="left"/>
    </xf>
    <xf numFmtId="0" fontId="5" fillId="4" borderId="0" xfId="0" applyFont="1" applyFill="1" applyBorder="1" applyAlignment="1" applyProtection="1">
      <alignment vertical="center" wrapText="1"/>
      <protection locked="0"/>
    </xf>
    <xf numFmtId="0" fontId="20" fillId="0" borderId="0" xfId="0" applyFont="1" applyFill="1" applyBorder="1" applyAlignment="1" applyProtection="1">
      <alignment horizontal="left" vertical="center" wrapText="1"/>
      <protection hidden="1"/>
    </xf>
    <xf numFmtId="0" fontId="4" fillId="0" borderId="0" xfId="0" applyFont="1" applyFill="1" applyBorder="1" applyAlignment="1" applyProtection="1">
      <alignment horizontal="left" vertical="center" wrapText="1"/>
      <protection hidden="1"/>
    </xf>
    <xf numFmtId="0" fontId="4" fillId="0" borderId="0" xfId="0" applyFont="1" applyFill="1" applyBorder="1" applyAlignment="1" applyProtection="1">
      <alignment horizontal="left" vertical="center"/>
      <protection hidden="1"/>
    </xf>
    <xf numFmtId="0" fontId="25" fillId="2" borderId="0" xfId="0" applyNumberFormat="1" applyFont="1" applyFill="1" applyBorder="1" applyAlignment="1" applyProtection="1">
      <alignment horizontal="center" vertical="center"/>
      <protection hidden="1"/>
    </xf>
    <xf numFmtId="0" fontId="0" fillId="4" borderId="0" xfId="0" applyFill="1" applyBorder="1" applyAlignment="1" applyProtection="1">
      <alignment horizontal="center"/>
      <protection hidden="1"/>
    </xf>
    <xf numFmtId="0" fontId="4" fillId="0" borderId="0" xfId="0" applyFont="1" applyFill="1" applyBorder="1" applyAlignment="1" applyProtection="1">
      <alignment horizontal="left" vertical="top" wrapText="1"/>
      <protection hidden="1"/>
    </xf>
    <xf numFmtId="0" fontId="4" fillId="0" borderId="0" xfId="0" applyFont="1" applyFill="1" applyBorder="1" applyAlignment="1" applyProtection="1">
      <alignment horizontal="left" vertical="top"/>
      <protection hidden="1"/>
    </xf>
    <xf numFmtId="0" fontId="9" fillId="0" borderId="0" xfId="0" applyFont="1" applyFill="1" applyBorder="1" applyAlignment="1" applyProtection="1">
      <alignment horizontal="left" vertical="center"/>
      <protection hidden="1"/>
    </xf>
    <xf numFmtId="0" fontId="0" fillId="4" borderId="0" xfId="0" applyFill="1" applyBorder="1" applyAlignment="1" applyProtection="1">
      <alignment vertical="center" wrapText="1"/>
      <protection locked="0"/>
    </xf>
    <xf numFmtId="0" fontId="0" fillId="4" borderId="0" xfId="0" applyFill="1" applyBorder="1" applyAlignment="1" applyProtection="1">
      <alignment horizontal="left"/>
      <protection hidden="1"/>
    </xf>
    <xf numFmtId="0" fontId="0" fillId="4" borderId="0" xfId="0" applyFill="1" applyBorder="1" applyAlignment="1" applyProtection="1">
      <alignment horizontal="left" vertical="center"/>
      <protection hidden="1"/>
    </xf>
    <xf numFmtId="0" fontId="4" fillId="4" borderId="0" xfId="0" applyFont="1" applyFill="1" applyBorder="1" applyAlignment="1" applyProtection="1">
      <alignment vertical="center" wrapText="1"/>
      <protection locked="0"/>
    </xf>
    <xf numFmtId="0" fontId="0" fillId="4" borderId="0" xfId="0" applyNumberFormat="1" applyFill="1" applyBorder="1" applyAlignment="1" applyProtection="1">
      <alignment vertical="center" wrapText="1"/>
      <protection locked="0" hidden="1"/>
    </xf>
    <xf numFmtId="0" fontId="0" fillId="4" borderId="0" xfId="0" applyFill="1" applyBorder="1" applyAlignment="1" applyProtection="1">
      <alignment vertical="center" wrapText="1"/>
      <protection locked="0" hidden="1"/>
    </xf>
    <xf numFmtId="0" fontId="0" fillId="4" borderId="0" xfId="0" applyNumberFormat="1" applyFill="1" applyBorder="1" applyAlignment="1" applyProtection="1">
      <alignment vertical="center" wrapText="1"/>
      <protection locked="0"/>
    </xf>
    <xf numFmtId="0" fontId="0" fillId="4" borderId="0" xfId="0" applyNumberFormat="1" applyFill="1" applyBorder="1" applyAlignment="1" applyProtection="1">
      <alignment vertical="center" wrapText="1"/>
      <protection hidden="1"/>
    </xf>
    <xf numFmtId="0" fontId="4" fillId="2" borderId="0" xfId="0" applyFont="1" applyFill="1" applyAlignment="1" applyProtection="1">
      <alignment horizontal="left"/>
      <protection locked="0"/>
    </xf>
    <xf numFmtId="0" fontId="5" fillId="7" borderId="0" xfId="0" applyFont="1" applyFill="1" applyAlignment="1">
      <alignment horizontal="left" vertical="center" wrapText="1"/>
    </xf>
    <xf numFmtId="0" fontId="5" fillId="7" borderId="0" xfId="0" applyFont="1" applyFill="1" applyAlignment="1">
      <alignment horizontal="left" vertical="center"/>
    </xf>
    <xf numFmtId="0" fontId="5" fillId="7" borderId="0" xfId="0" applyFont="1" applyFill="1" applyAlignment="1">
      <alignment vertical="center"/>
    </xf>
    <xf numFmtId="0" fontId="5" fillId="0" borderId="0" xfId="0" applyFont="1" applyAlignment="1">
      <alignment vertical="center"/>
    </xf>
    <xf numFmtId="0" fontId="5" fillId="8" borderId="0" xfId="0" applyFont="1" applyFill="1" applyAlignment="1">
      <alignment horizontal="left" vertical="center" wrapText="1"/>
    </xf>
    <xf numFmtId="0" fontId="5" fillId="8" borderId="0" xfId="0" applyFont="1" applyFill="1" applyAlignment="1">
      <alignment horizontal="left" vertical="center"/>
    </xf>
    <xf numFmtId="0" fontId="5" fillId="8" borderId="0" xfId="0" applyFont="1" applyFill="1" applyAlignment="1">
      <alignment horizontal="left" vertical="center"/>
    </xf>
    <xf numFmtId="0" fontId="5" fillId="0" borderId="0" xfId="0" applyFont="1" applyAlignment="1">
      <alignment horizontal="left" vertical="center"/>
    </xf>
    <xf numFmtId="0" fontId="22" fillId="0" borderId="0" xfId="0" applyFont="1" applyAlignment="1" applyProtection="1">
      <alignment vertical="center"/>
      <protection hidden="1"/>
    </xf>
    <xf numFmtId="0" fontId="11" fillId="0" borderId="0" xfId="0" applyFont="1" applyAlignment="1" applyProtection="1">
      <alignment horizontal="left" vertical="center" wrapText="1"/>
      <protection hidden="1"/>
    </xf>
  </cellXfs>
  <cellStyles count="6">
    <cellStyle name="Hyperlink 2" xfId="4" xr:uid="{00000000-0005-0000-0000-000001000000}"/>
    <cellStyle name="Link" xfId="1" builtinId="8"/>
    <cellStyle name="Standard" xfId="0" builtinId="0"/>
    <cellStyle name="Standard 2" xfId="2" xr:uid="{00000000-0005-0000-0000-000003000000}"/>
    <cellStyle name="Standard 2 2" xfId="5" xr:uid="{00000000-0005-0000-0000-000004000000}"/>
    <cellStyle name="Standard 3" xfId="3" xr:uid="{00000000-0005-0000-0000-000005000000}"/>
  </cellStyles>
  <dxfs count="39">
    <dxf>
      <font>
        <condense val="0"/>
        <extend val="0"/>
        <color indexed="9"/>
      </font>
    </dxf>
    <dxf>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ont>
        <condense val="0"/>
        <extend val="0"/>
        <color auto="1"/>
      </font>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indexed="9"/>
      </font>
    </dxf>
    <dxf>
      <fill>
        <patternFill>
          <bgColor indexed="43"/>
        </patternFill>
      </fill>
    </dxf>
    <dxf>
      <fill>
        <patternFill>
          <bgColor indexed="43"/>
        </patternFill>
      </fill>
    </dxf>
    <dxf>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ctrlProps/ctrlProp1.xml><?xml version="1.0" encoding="utf-8"?>
<formControlPr xmlns="http://schemas.microsoft.com/office/spreadsheetml/2009/9/main" objectType="Drop" dropLines="40" dropStyle="combo" dx="18" fmlaLink="'pH-Wert'!$B$1" fmlaRange="'pH-Wert'!$B$3:$B$13" sel="11" val="0"/>
</file>

<file path=xl/ctrlProps/ctrlProp10.xml><?xml version="1.0" encoding="utf-8"?>
<formControlPr xmlns="http://schemas.microsoft.com/office/spreadsheetml/2009/9/main" objectType="Drop" dropLines="40" dropStyle="combo" dx="18" fmlaLink="Aspartam!$E$1" fmlaRange="Aspartam!$B$3:$B$27" sel="25" val="0"/>
</file>

<file path=xl/ctrlProps/ctrlProp11.xml><?xml version="1.0" encoding="utf-8"?>
<formControlPr xmlns="http://schemas.microsoft.com/office/spreadsheetml/2009/9/main" objectType="Drop" dropLines="40" dropStyle="combo" dx="18" fmlaLink="Saccharin!$B$1" fmlaRange="Saccharin!$B$3:$B$21" sel="19" val="0"/>
</file>

<file path=xl/ctrlProps/ctrlProp12.xml><?xml version="1.0" encoding="utf-8"?>
<formControlPr xmlns="http://schemas.microsoft.com/office/spreadsheetml/2009/9/main" objectType="Drop" dropLines="40" dropStyle="combo" dx="18" fmlaLink="Sucralose!$B$1" fmlaRange="Sucralose!$B$3:$B$15" sel="13" val="0"/>
</file>

<file path=xl/ctrlProps/ctrlProp13.xml><?xml version="1.0" encoding="utf-8"?>
<formControlPr xmlns="http://schemas.microsoft.com/office/spreadsheetml/2009/9/main" objectType="Drop" dropLines="40" dropStyle="combo" dx="18" fmlaLink="Farbqual!$B$1" fmlaRange="Farbqual!$B$3:$B$23" sel="21" val="0"/>
</file>

<file path=xl/ctrlProps/ctrlProp14.xml><?xml version="1.0" encoding="utf-8"?>
<formControlPr xmlns="http://schemas.microsoft.com/office/spreadsheetml/2009/9/main" objectType="Drop" dropLines="25" dropStyle="combo" dx="18" fmlaLink="Farbstoffe!$C$2" fmlaRange="Farbstoffe!$B$3:$B$21" sel="19" val="0"/>
</file>

<file path=xl/ctrlProps/ctrlProp15.xml><?xml version="1.0" encoding="utf-8"?>
<formControlPr xmlns="http://schemas.microsoft.com/office/spreadsheetml/2009/9/main" objectType="Drop" dropLines="25" dropStyle="combo" dx="18" fmlaLink="Farbstoffe!$D$2" fmlaRange="Farbstoffe!$B$3:$B$21" sel="19" val="0"/>
</file>

<file path=xl/ctrlProps/ctrlProp16.xml><?xml version="1.0" encoding="utf-8"?>
<formControlPr xmlns="http://schemas.microsoft.com/office/spreadsheetml/2009/9/main" objectType="Drop" dropLines="25" dropStyle="combo" dx="18" fmlaLink="Farbstoffe!$E$2" fmlaRange="Farbstoffe!$B$3:$B$21" sel="19" val="0"/>
</file>

<file path=xl/ctrlProps/ctrlProp17.xml><?xml version="1.0" encoding="utf-8"?>
<formControlPr xmlns="http://schemas.microsoft.com/office/spreadsheetml/2009/9/main" objectType="Drop" dropLines="25" dropStyle="combo" dx="18" fmlaLink="Farbstoffe!$F$2" fmlaRange="Farbstoffe!$B$3:$B$21" sel="19" val="0"/>
</file>

<file path=xl/ctrlProps/ctrlProp18.xml><?xml version="1.0" encoding="utf-8"?>
<formControlPr xmlns="http://schemas.microsoft.com/office/spreadsheetml/2009/9/main" objectType="Drop" dropLines="25" dropStyle="combo" dx="18" fmlaLink="Farbstoffe!$C$31" fmlaRange="Farbstoffe!$B$32:$B$50" sel="19" val="0"/>
</file>

<file path=xl/ctrlProps/ctrlProp19.xml><?xml version="1.0" encoding="utf-8"?>
<formControlPr xmlns="http://schemas.microsoft.com/office/spreadsheetml/2009/9/main" objectType="Drop" dropLines="25" dropStyle="combo" dx="18" fmlaLink="Farbstoffe!$D$31" fmlaRange="Farbstoffe!$B$32:$B$50" sel="19" val="0"/>
</file>

<file path=xl/ctrlProps/ctrlProp2.xml><?xml version="1.0" encoding="utf-8"?>
<formControlPr xmlns="http://schemas.microsoft.com/office/spreadsheetml/2009/9/main" objectType="Drop" dropLines="30" dropStyle="combo" dx="18" fmlaLink="Acesulfam_K!$B$1" fmlaRange="Acesulfam_K!$B$3:$B$24" sel="22" val="0"/>
</file>

<file path=xl/ctrlProps/ctrlProp20.xml><?xml version="1.0" encoding="utf-8"?>
<formControlPr xmlns="http://schemas.microsoft.com/office/spreadsheetml/2009/9/main" objectType="Drop" dropLines="25" dropStyle="combo" dx="18" fmlaLink="Farbstoffe!$E$31" fmlaRange="Farbstoffe!$B$32:$B$50" sel="19" val="0"/>
</file>

<file path=xl/ctrlProps/ctrlProp21.xml><?xml version="1.0" encoding="utf-8"?>
<formControlPr xmlns="http://schemas.microsoft.com/office/spreadsheetml/2009/9/main" objectType="Drop" dropLines="25" dropStyle="combo" dx="18" fmlaLink="Farbstoffe!$F$31" fmlaRange="Farbstoffe!$B$32:$B$50" sel="19" val="0"/>
</file>

<file path=xl/ctrlProps/ctrlProp22.xml><?xml version="1.0" encoding="utf-8"?>
<formControlPr xmlns="http://schemas.microsoft.com/office/spreadsheetml/2009/9/main" objectType="Drop" dropLines="40" dropStyle="combo" dx="18" fmlaLink="Farbquan!$B$1" fmlaRange="Farbquan!$B$3:$B$20" sel="18" val="0"/>
</file>

<file path=xl/ctrlProps/ctrlProp23.xml><?xml version="1.0" encoding="utf-8"?>
<formControlPr xmlns="http://schemas.microsoft.com/office/spreadsheetml/2009/9/main" objectType="Drop" dropLines="40" dropStyle="combo" dx="18" fmlaLink="Osmolalität!$B$1" fmlaRange="Osmolalität!$B$3:$B$4" sel="2" val="0"/>
</file>

<file path=xl/ctrlProps/ctrlProp3.xml><?xml version="1.0" encoding="utf-8"?>
<formControlPr xmlns="http://schemas.microsoft.com/office/spreadsheetml/2009/9/main" objectType="Drop" dropLines="40" dropStyle="combo" dx="18" fmlaLink="Aspartam!$D$1" fmlaRange="Aspartam!$B$3:$B$27" sel="25" val="0"/>
</file>

<file path=xl/ctrlProps/ctrlProp4.xml><?xml version="1.0" encoding="utf-8"?>
<formControlPr xmlns="http://schemas.microsoft.com/office/spreadsheetml/2009/9/main" objectType="Drop" dropLines="15" dropStyle="combo" dx="18" fmlaLink="Teilnehmerdaten!$D$4" fmlaRange="Teilnehmerdaten!$G$5:$G$6" sel="2" val="0"/>
</file>

<file path=xl/ctrlProps/ctrlProp5.xml><?xml version="1.0" encoding="utf-8"?>
<formControlPr xmlns="http://schemas.microsoft.com/office/spreadsheetml/2009/9/main" objectType="Drop" dropLines="40" dropStyle="combo" dx="18" fmlaLink="Aspartam!$F$1" fmlaRange="Aspartam!$B$3:$B$27" sel="25" val="0"/>
</file>

<file path=xl/ctrlProps/ctrlProp6.xml><?xml version="1.0" encoding="utf-8"?>
<formControlPr xmlns="http://schemas.microsoft.com/office/spreadsheetml/2009/9/main" objectType="Drop" dropLines="40" dropStyle="combo" dx="18" fmlaLink="Aspartam!$G$1" fmlaRange="Aspartam!$B$3:$B$27" sel="25" val="0"/>
</file>

<file path=xl/ctrlProps/ctrlProp7.xml><?xml version="1.0" encoding="utf-8"?>
<formControlPr xmlns="http://schemas.microsoft.com/office/spreadsheetml/2009/9/main" objectType="Drop" dropLines="40" dropStyle="combo" dx="18" fmlaLink="Cyclamat!$B$1" fmlaRange="Cyclamat!$B$3:$B$26" sel="24" val="0"/>
</file>

<file path=xl/ctrlProps/ctrlProp8.xml><?xml version="1.0" encoding="utf-8"?>
<formControlPr xmlns="http://schemas.microsoft.com/office/spreadsheetml/2009/9/main" objectType="Drop" dropLines="40" dropStyle="combo" dx="18" fmlaLink="BenzoSorbinesäure!$D$2" fmlaRange="BenzoSorbinesäure!$B$3:$B$19" sel="17" val="0"/>
</file>

<file path=xl/ctrlProps/ctrlProp9.xml><?xml version="1.0" encoding="utf-8"?>
<formControlPr xmlns="http://schemas.microsoft.com/office/spreadsheetml/2009/9/main" objectType="Drop" dropLines="40" dropStyle="combo" dx="18" fmlaLink="BenzoSorbinesäure!$E$2" fmlaRange="BenzoSorbinesäure!$B$3:$B$19" sel="17"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25879</xdr:colOff>
      <xdr:row>40</xdr:row>
      <xdr:rowOff>138023</xdr:rowOff>
    </xdr:to>
    <xdr:pic>
      <xdr:nvPicPr>
        <xdr:cNvPr id="11316" name="Picture 1">
          <a:extLst>
            <a:ext uri="{FF2B5EF4-FFF2-40B4-BE49-F238E27FC236}">
              <a16:creationId xmlns:a16="http://schemas.microsoft.com/office/drawing/2014/main" id="{00000000-0008-0000-0100-0000342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86928"/>
          <a:ext cx="5520906" cy="7384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xdr:colOff>
          <xdr:row>45</xdr:row>
          <xdr:rowOff>22860</xdr:rowOff>
        </xdr:from>
        <xdr:to>
          <xdr:col>7</xdr:col>
          <xdr:colOff>281940</xdr:colOff>
          <xdr:row>45</xdr:row>
          <xdr:rowOff>243840</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8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15240</xdr:rowOff>
        </xdr:from>
        <xdr:to>
          <xdr:col>7</xdr:col>
          <xdr:colOff>266700</xdr:colOff>
          <xdr:row>51</xdr:row>
          <xdr:rowOff>236220</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8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62</xdr:row>
          <xdr:rowOff>22860</xdr:rowOff>
        </xdr:from>
        <xdr:to>
          <xdr:col>7</xdr:col>
          <xdr:colOff>281940</xdr:colOff>
          <xdr:row>62</xdr:row>
          <xdr:rowOff>243840</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8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16</xdr:row>
          <xdr:rowOff>60960</xdr:rowOff>
        </xdr:from>
        <xdr:to>
          <xdr:col>6</xdr:col>
          <xdr:colOff>990600</xdr:colOff>
          <xdr:row>16</xdr:row>
          <xdr:rowOff>335280</xdr:rowOff>
        </xdr:to>
        <xdr:sp macro="" textlink="">
          <xdr:nvSpPr>
            <xdr:cNvPr id="2115" name="Drop Down 67" hidden="1">
              <a:extLst>
                <a:ext uri="{63B3BB69-23CF-44E3-9099-C40C66FF867C}">
                  <a14:compatExt spid="_x0000_s2115"/>
                </a:ext>
                <a:ext uri="{FF2B5EF4-FFF2-40B4-BE49-F238E27FC236}">
                  <a16:creationId xmlns:a16="http://schemas.microsoft.com/office/drawing/2014/main" id="{00000000-0008-0000-08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66</xdr:row>
          <xdr:rowOff>22860</xdr:rowOff>
        </xdr:from>
        <xdr:to>
          <xdr:col>7</xdr:col>
          <xdr:colOff>281940</xdr:colOff>
          <xdr:row>66</xdr:row>
          <xdr:rowOff>243840</xdr:rowOff>
        </xdr:to>
        <xdr:sp macro="" textlink="">
          <xdr:nvSpPr>
            <xdr:cNvPr id="2117" name="Drop Down 69" hidden="1">
              <a:extLst>
                <a:ext uri="{63B3BB69-23CF-44E3-9099-C40C66FF867C}">
                  <a14:compatExt spid="_x0000_s2117"/>
                </a:ext>
                <a:ext uri="{FF2B5EF4-FFF2-40B4-BE49-F238E27FC236}">
                  <a16:creationId xmlns:a16="http://schemas.microsoft.com/office/drawing/2014/main" id="{00000000-0008-0000-08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68</xdr:row>
          <xdr:rowOff>7620</xdr:rowOff>
        </xdr:from>
        <xdr:to>
          <xdr:col>7</xdr:col>
          <xdr:colOff>281940</xdr:colOff>
          <xdr:row>68</xdr:row>
          <xdr:rowOff>213360</xdr:rowOff>
        </xdr:to>
        <xdr:sp macro="" textlink="">
          <xdr:nvSpPr>
            <xdr:cNvPr id="2118" name="Drop Down 70" hidden="1">
              <a:extLst>
                <a:ext uri="{63B3BB69-23CF-44E3-9099-C40C66FF867C}">
                  <a14:compatExt spid="_x0000_s2118"/>
                </a:ext>
                <a:ext uri="{FF2B5EF4-FFF2-40B4-BE49-F238E27FC236}">
                  <a16:creationId xmlns:a16="http://schemas.microsoft.com/office/drawing/2014/main" id="{00000000-0008-0000-08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2461260</xdr:colOff>
          <xdr:row>53</xdr:row>
          <xdr:rowOff>15240</xdr:rowOff>
        </xdr:from>
        <xdr:to>
          <xdr:col>7</xdr:col>
          <xdr:colOff>259080</xdr:colOff>
          <xdr:row>53</xdr:row>
          <xdr:rowOff>236220</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8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47</xdr:row>
          <xdr:rowOff>22860</xdr:rowOff>
        </xdr:from>
        <xdr:to>
          <xdr:col>7</xdr:col>
          <xdr:colOff>281940</xdr:colOff>
          <xdr:row>47</xdr:row>
          <xdr:rowOff>243840</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8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49</xdr:row>
          <xdr:rowOff>22860</xdr:rowOff>
        </xdr:from>
        <xdr:to>
          <xdr:col>7</xdr:col>
          <xdr:colOff>281940</xdr:colOff>
          <xdr:row>49</xdr:row>
          <xdr:rowOff>243840</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8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64</xdr:row>
          <xdr:rowOff>22860</xdr:rowOff>
        </xdr:from>
        <xdr:to>
          <xdr:col>7</xdr:col>
          <xdr:colOff>281940</xdr:colOff>
          <xdr:row>64</xdr:row>
          <xdr:rowOff>243840</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8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2438400</xdr:colOff>
          <xdr:row>55</xdr:row>
          <xdr:rowOff>15240</xdr:rowOff>
        </xdr:from>
        <xdr:to>
          <xdr:col>7</xdr:col>
          <xdr:colOff>243840</xdr:colOff>
          <xdr:row>55</xdr:row>
          <xdr:rowOff>236220</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8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2430780</xdr:colOff>
          <xdr:row>57</xdr:row>
          <xdr:rowOff>15240</xdr:rowOff>
        </xdr:from>
        <xdr:to>
          <xdr:col>7</xdr:col>
          <xdr:colOff>236220</xdr:colOff>
          <xdr:row>57</xdr:row>
          <xdr:rowOff>236220</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8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70</xdr:row>
          <xdr:rowOff>7620</xdr:rowOff>
        </xdr:from>
        <xdr:to>
          <xdr:col>7</xdr:col>
          <xdr:colOff>281940</xdr:colOff>
          <xdr:row>70</xdr:row>
          <xdr:rowOff>213360</xdr:rowOff>
        </xdr:to>
        <xdr:sp macro="" textlink="">
          <xdr:nvSpPr>
            <xdr:cNvPr id="2133" name="Drop Down 85" hidden="1">
              <a:extLst>
                <a:ext uri="{63B3BB69-23CF-44E3-9099-C40C66FF867C}">
                  <a14:compatExt spid="_x0000_s2133"/>
                </a:ext>
                <a:ext uri="{FF2B5EF4-FFF2-40B4-BE49-F238E27FC236}">
                  <a16:creationId xmlns:a16="http://schemas.microsoft.com/office/drawing/2014/main" id="{00000000-0008-0000-08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33</xdr:row>
          <xdr:rowOff>15240</xdr:rowOff>
        </xdr:from>
        <xdr:to>
          <xdr:col>4</xdr:col>
          <xdr:colOff>990600</xdr:colOff>
          <xdr:row>34</xdr:row>
          <xdr:rowOff>0</xdr:rowOff>
        </xdr:to>
        <xdr:sp macro="" textlink="">
          <xdr:nvSpPr>
            <xdr:cNvPr id="2134" name="Drop Down 86" hidden="1">
              <a:extLst>
                <a:ext uri="{63B3BB69-23CF-44E3-9099-C40C66FF867C}">
                  <a14:compatExt spid="_x0000_s2134"/>
                </a:ext>
                <a:ext uri="{FF2B5EF4-FFF2-40B4-BE49-F238E27FC236}">
                  <a16:creationId xmlns:a16="http://schemas.microsoft.com/office/drawing/2014/main" id="{00000000-0008-0000-08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34</xdr:row>
          <xdr:rowOff>15240</xdr:rowOff>
        </xdr:from>
        <xdr:to>
          <xdr:col>4</xdr:col>
          <xdr:colOff>990600</xdr:colOff>
          <xdr:row>35</xdr:row>
          <xdr:rowOff>0</xdr:rowOff>
        </xdr:to>
        <xdr:sp macro="" textlink="">
          <xdr:nvSpPr>
            <xdr:cNvPr id="2138" name="Drop Down 90" hidden="1">
              <a:extLst>
                <a:ext uri="{63B3BB69-23CF-44E3-9099-C40C66FF867C}">
                  <a14:compatExt spid="_x0000_s2138"/>
                </a:ext>
                <a:ext uri="{FF2B5EF4-FFF2-40B4-BE49-F238E27FC236}">
                  <a16:creationId xmlns:a16="http://schemas.microsoft.com/office/drawing/2014/main" id="{00000000-0008-0000-08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35</xdr:row>
          <xdr:rowOff>15240</xdr:rowOff>
        </xdr:from>
        <xdr:to>
          <xdr:col>4</xdr:col>
          <xdr:colOff>990600</xdr:colOff>
          <xdr:row>36</xdr:row>
          <xdr:rowOff>0</xdr:rowOff>
        </xdr:to>
        <xdr:sp macro="" textlink="">
          <xdr:nvSpPr>
            <xdr:cNvPr id="2139" name="Drop Down 91" hidden="1">
              <a:extLst>
                <a:ext uri="{63B3BB69-23CF-44E3-9099-C40C66FF867C}">
                  <a14:compatExt spid="_x0000_s2139"/>
                </a:ext>
                <a:ext uri="{FF2B5EF4-FFF2-40B4-BE49-F238E27FC236}">
                  <a16:creationId xmlns:a16="http://schemas.microsoft.com/office/drawing/2014/main" id="{00000000-0008-0000-08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36</xdr:row>
          <xdr:rowOff>15240</xdr:rowOff>
        </xdr:from>
        <xdr:to>
          <xdr:col>4</xdr:col>
          <xdr:colOff>990600</xdr:colOff>
          <xdr:row>37</xdr:row>
          <xdr:rowOff>0</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8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37</xdr:row>
          <xdr:rowOff>15240</xdr:rowOff>
        </xdr:from>
        <xdr:to>
          <xdr:col>0</xdr:col>
          <xdr:colOff>2430780</xdr:colOff>
          <xdr:row>38</xdr:row>
          <xdr:rowOff>0</xdr:rowOff>
        </xdr:to>
        <xdr:sp macro="" textlink="">
          <xdr:nvSpPr>
            <xdr:cNvPr id="2141" name="Drop Down 93" hidden="1">
              <a:extLst>
                <a:ext uri="{63B3BB69-23CF-44E3-9099-C40C66FF867C}">
                  <a14:compatExt spid="_x0000_s2141"/>
                </a:ext>
                <a:ext uri="{FF2B5EF4-FFF2-40B4-BE49-F238E27FC236}">
                  <a16:creationId xmlns:a16="http://schemas.microsoft.com/office/drawing/2014/main" id="{00000000-0008-0000-0800-00005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38</xdr:row>
          <xdr:rowOff>15240</xdr:rowOff>
        </xdr:from>
        <xdr:to>
          <xdr:col>0</xdr:col>
          <xdr:colOff>2430780</xdr:colOff>
          <xdr:row>39</xdr:row>
          <xdr:rowOff>0</xdr:rowOff>
        </xdr:to>
        <xdr:sp macro="" textlink="">
          <xdr:nvSpPr>
            <xdr:cNvPr id="2142" name="Drop Down 94" hidden="1">
              <a:extLst>
                <a:ext uri="{63B3BB69-23CF-44E3-9099-C40C66FF867C}">
                  <a14:compatExt spid="_x0000_s2142"/>
                </a:ext>
                <a:ext uri="{FF2B5EF4-FFF2-40B4-BE49-F238E27FC236}">
                  <a16:creationId xmlns:a16="http://schemas.microsoft.com/office/drawing/2014/main" id="{00000000-0008-0000-0800-00005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39</xdr:row>
          <xdr:rowOff>15240</xdr:rowOff>
        </xdr:from>
        <xdr:to>
          <xdr:col>0</xdr:col>
          <xdr:colOff>2430780</xdr:colOff>
          <xdr:row>40</xdr:row>
          <xdr:rowOff>0</xdr:rowOff>
        </xdr:to>
        <xdr:sp macro="" textlink="">
          <xdr:nvSpPr>
            <xdr:cNvPr id="2143" name="Drop Down 95" hidden="1">
              <a:extLst>
                <a:ext uri="{63B3BB69-23CF-44E3-9099-C40C66FF867C}">
                  <a14:compatExt spid="_x0000_s2143"/>
                </a:ext>
                <a:ext uri="{FF2B5EF4-FFF2-40B4-BE49-F238E27FC236}">
                  <a16:creationId xmlns:a16="http://schemas.microsoft.com/office/drawing/2014/main" id="{00000000-0008-0000-08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40</xdr:row>
          <xdr:rowOff>15240</xdr:rowOff>
        </xdr:from>
        <xdr:to>
          <xdr:col>0</xdr:col>
          <xdr:colOff>2430780</xdr:colOff>
          <xdr:row>41</xdr:row>
          <xdr:rowOff>0</xdr:rowOff>
        </xdr:to>
        <xdr:sp macro="" textlink="">
          <xdr:nvSpPr>
            <xdr:cNvPr id="2144" name="Drop Down 96" hidden="1">
              <a:extLst>
                <a:ext uri="{63B3BB69-23CF-44E3-9099-C40C66FF867C}">
                  <a14:compatExt spid="_x0000_s2144"/>
                </a:ext>
                <a:ext uri="{FF2B5EF4-FFF2-40B4-BE49-F238E27FC236}">
                  <a16:creationId xmlns:a16="http://schemas.microsoft.com/office/drawing/2014/main" id="{00000000-0008-0000-08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72</xdr:row>
          <xdr:rowOff>7620</xdr:rowOff>
        </xdr:from>
        <xdr:to>
          <xdr:col>7</xdr:col>
          <xdr:colOff>281940</xdr:colOff>
          <xdr:row>72</xdr:row>
          <xdr:rowOff>213360</xdr:rowOff>
        </xdr:to>
        <xdr:sp macro="" textlink="">
          <xdr:nvSpPr>
            <xdr:cNvPr id="2145" name="Drop Down 97" hidden="1">
              <a:extLst>
                <a:ext uri="{63B3BB69-23CF-44E3-9099-C40C66FF867C}">
                  <a14:compatExt spid="_x0000_s2145"/>
                </a:ext>
                <a:ext uri="{FF2B5EF4-FFF2-40B4-BE49-F238E27FC236}">
                  <a16:creationId xmlns:a16="http://schemas.microsoft.com/office/drawing/2014/main" id="{00000000-0008-0000-08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43</xdr:row>
          <xdr:rowOff>22860</xdr:rowOff>
        </xdr:from>
        <xdr:to>
          <xdr:col>7</xdr:col>
          <xdr:colOff>281940</xdr:colOff>
          <xdr:row>43</xdr:row>
          <xdr:rowOff>243840</xdr:rowOff>
        </xdr:to>
        <xdr:sp macro="" textlink="">
          <xdr:nvSpPr>
            <xdr:cNvPr id="2146" name="Drop Down 98" hidden="1">
              <a:extLst>
                <a:ext uri="{63B3BB69-23CF-44E3-9099-C40C66FF867C}">
                  <a14:compatExt spid="_x0000_s2146"/>
                </a:ext>
                <a:ext uri="{FF2B5EF4-FFF2-40B4-BE49-F238E27FC236}">
                  <a16:creationId xmlns:a16="http://schemas.microsoft.com/office/drawing/2014/main" id="{00000000-0008-0000-08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3.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8.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8"/>
  <dimension ref="A1:C13"/>
  <sheetViews>
    <sheetView workbookViewId="0">
      <selection activeCell="G18" sqref="G18"/>
    </sheetView>
  </sheetViews>
  <sheetFormatPr baseColWidth="10" defaultColWidth="11.33203125" defaultRowHeight="13.8" x14ac:dyDescent="0.25"/>
  <cols>
    <col min="1" max="2" width="27.77734375" style="43" customWidth="1"/>
    <col min="3" max="3" width="30.6640625" style="43" customWidth="1"/>
    <col min="4" max="16384" width="11.33203125" style="43"/>
  </cols>
  <sheetData>
    <row r="1" spans="1:3" ht="30.75" customHeight="1" x14ac:dyDescent="0.3">
      <c r="A1" s="124" t="s">
        <v>69</v>
      </c>
      <c r="B1" s="125"/>
      <c r="C1" s="125"/>
    </row>
    <row r="2" spans="1:3" ht="51.75" customHeight="1" x14ac:dyDescent="0.25">
      <c r="A2" s="127" t="s">
        <v>70</v>
      </c>
      <c r="B2" s="128"/>
      <c r="C2" s="128"/>
    </row>
    <row r="3" spans="1:3" ht="74.25" customHeight="1" x14ac:dyDescent="0.25">
      <c r="A3" s="126" t="s">
        <v>71</v>
      </c>
      <c r="B3" s="126"/>
      <c r="C3" s="126"/>
    </row>
    <row r="4" spans="1:3" ht="80.55" customHeight="1" x14ac:dyDescent="0.35">
      <c r="A4" s="126" t="s">
        <v>86</v>
      </c>
      <c r="B4" s="129"/>
      <c r="C4" s="129"/>
    </row>
    <row r="5" spans="1:3" ht="30.3" customHeight="1" x14ac:dyDescent="0.3">
      <c r="A5" s="130"/>
      <c r="B5" s="130"/>
      <c r="C5" s="130"/>
    </row>
    <row r="6" spans="1:3" ht="30.3" customHeight="1" x14ac:dyDescent="0.25">
      <c r="A6" s="44" t="s">
        <v>72</v>
      </c>
    </row>
    <row r="7" spans="1:3" ht="54" customHeight="1" x14ac:dyDescent="0.25">
      <c r="A7" s="122" t="s">
        <v>73</v>
      </c>
      <c r="B7" s="123"/>
      <c r="C7" s="123"/>
    </row>
    <row r="9" spans="1:3" x14ac:dyDescent="0.25">
      <c r="A9" s="45" t="s">
        <v>74</v>
      </c>
      <c r="B9" s="45" t="s">
        <v>75</v>
      </c>
    </row>
    <row r="10" spans="1:3" ht="15.6" x14ac:dyDescent="0.25">
      <c r="A10" s="7">
        <v>1379</v>
      </c>
      <c r="B10" s="7">
        <v>1380</v>
      </c>
    </row>
    <row r="11" spans="1:3" ht="15.6" x14ac:dyDescent="0.25">
      <c r="A11" s="7">
        <v>179.34</v>
      </c>
      <c r="B11" s="7">
        <v>179</v>
      </c>
    </row>
    <row r="12" spans="1:3" ht="15.6" x14ac:dyDescent="0.25">
      <c r="A12" s="7">
        <v>80.12</v>
      </c>
      <c r="B12" s="7">
        <v>80.099999999999994</v>
      </c>
    </row>
    <row r="13" spans="1:3" ht="15.6" x14ac:dyDescent="0.25">
      <c r="A13" s="7">
        <v>7.8</v>
      </c>
      <c r="B13" s="42">
        <v>7.8</v>
      </c>
    </row>
  </sheetData>
  <sheetProtection password="CAA1" sheet="1" objects="1" scenarios="1"/>
  <mergeCells count="6">
    <mergeCell ref="A7:C7"/>
    <mergeCell ref="A1:C1"/>
    <mergeCell ref="A3:C3"/>
    <mergeCell ref="A2:C2"/>
    <mergeCell ref="A4:C4"/>
    <mergeCell ref="A5:C5"/>
  </mergeCells>
  <phoneticPr fontId="0" type="noConversion"/>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pageSetUpPr fitToPage="1"/>
  </sheetPr>
  <dimension ref="A1:H38"/>
  <sheetViews>
    <sheetView workbookViewId="0">
      <selection activeCell="A2" sqref="A2:G2"/>
    </sheetView>
  </sheetViews>
  <sheetFormatPr baseColWidth="10" defaultColWidth="11.33203125" defaultRowHeight="15.6" x14ac:dyDescent="0.3"/>
  <cols>
    <col min="1" max="7" width="12.77734375" style="1" customWidth="1"/>
    <col min="8" max="16384" width="11.33203125" style="1"/>
  </cols>
  <sheetData>
    <row r="1" spans="1:8" x14ac:dyDescent="0.3">
      <c r="A1" s="1" t="s">
        <v>20</v>
      </c>
      <c r="H1" s="105">
        <f>COUNTA(A2:G38)</f>
        <v>0</v>
      </c>
    </row>
    <row r="2" spans="1:8" x14ac:dyDescent="0.3">
      <c r="A2" s="163"/>
      <c r="B2" s="163"/>
      <c r="C2" s="163"/>
      <c r="D2" s="163"/>
      <c r="E2" s="163"/>
      <c r="F2" s="163"/>
      <c r="G2" s="163"/>
    </row>
    <row r="3" spans="1:8" x14ac:dyDescent="0.3">
      <c r="A3" s="163"/>
      <c r="B3" s="163"/>
      <c r="C3" s="163"/>
      <c r="D3" s="163"/>
      <c r="E3" s="163"/>
      <c r="F3" s="163"/>
      <c r="G3" s="163"/>
    </row>
    <row r="4" spans="1:8" x14ac:dyDescent="0.3">
      <c r="A4" s="163"/>
      <c r="B4" s="163"/>
      <c r="C4" s="163"/>
      <c r="D4" s="163"/>
      <c r="E4" s="163"/>
      <c r="F4" s="163"/>
      <c r="G4" s="163"/>
    </row>
    <row r="5" spans="1:8" x14ac:dyDescent="0.3">
      <c r="A5" s="163"/>
      <c r="B5" s="163"/>
      <c r="C5" s="163"/>
      <c r="D5" s="163"/>
      <c r="E5" s="163"/>
      <c r="F5" s="163"/>
      <c r="G5" s="163"/>
    </row>
    <row r="6" spans="1:8" x14ac:dyDescent="0.3">
      <c r="A6" s="163"/>
      <c r="B6" s="163"/>
      <c r="C6" s="163"/>
      <c r="D6" s="163"/>
      <c r="E6" s="163"/>
      <c r="F6" s="163"/>
      <c r="G6" s="163"/>
    </row>
    <row r="7" spans="1:8" x14ac:dyDescent="0.3">
      <c r="A7" s="163"/>
      <c r="B7" s="163"/>
      <c r="C7" s="163"/>
      <c r="D7" s="163"/>
      <c r="E7" s="163"/>
      <c r="F7" s="163"/>
      <c r="G7" s="163"/>
    </row>
    <row r="8" spans="1:8" x14ac:dyDescent="0.3">
      <c r="A8" s="163"/>
      <c r="B8" s="163"/>
      <c r="C8" s="163"/>
      <c r="D8" s="163"/>
      <c r="E8" s="163"/>
      <c r="F8" s="163"/>
      <c r="G8" s="163"/>
    </row>
    <row r="9" spans="1:8" x14ac:dyDescent="0.3">
      <c r="A9" s="163"/>
      <c r="B9" s="163"/>
      <c r="C9" s="163"/>
      <c r="D9" s="163"/>
      <c r="E9" s="163"/>
      <c r="F9" s="163"/>
      <c r="G9" s="163"/>
    </row>
    <row r="10" spans="1:8" x14ac:dyDescent="0.3">
      <c r="A10" s="163"/>
      <c r="B10" s="163"/>
      <c r="C10" s="163"/>
      <c r="D10" s="163"/>
      <c r="E10" s="163"/>
      <c r="F10" s="163"/>
      <c r="G10" s="163"/>
    </row>
    <row r="11" spans="1:8" x14ac:dyDescent="0.3">
      <c r="A11" s="163"/>
      <c r="B11" s="163"/>
      <c r="C11" s="163"/>
      <c r="D11" s="163"/>
      <c r="E11" s="163"/>
      <c r="F11" s="163"/>
      <c r="G11" s="163"/>
    </row>
    <row r="12" spans="1:8" x14ac:dyDescent="0.3">
      <c r="A12" s="163"/>
      <c r="B12" s="163"/>
      <c r="C12" s="163"/>
      <c r="D12" s="163"/>
      <c r="E12" s="163"/>
      <c r="F12" s="163"/>
      <c r="G12" s="163"/>
    </row>
    <row r="13" spans="1:8" x14ac:dyDescent="0.3">
      <c r="A13" s="163"/>
      <c r="B13" s="163"/>
      <c r="C13" s="163"/>
      <c r="D13" s="163"/>
      <c r="E13" s="163"/>
      <c r="F13" s="163"/>
      <c r="G13" s="163"/>
    </row>
    <row r="14" spans="1:8" x14ac:dyDescent="0.3">
      <c r="A14" s="163"/>
      <c r="B14" s="163"/>
      <c r="C14" s="163"/>
      <c r="D14" s="163"/>
      <c r="E14" s="163"/>
      <c r="F14" s="163"/>
      <c r="G14" s="163"/>
    </row>
    <row r="15" spans="1:8" x14ac:dyDescent="0.3">
      <c r="A15" s="163"/>
      <c r="B15" s="163"/>
      <c r="C15" s="163"/>
      <c r="D15" s="163"/>
      <c r="E15" s="163"/>
      <c r="F15" s="163"/>
      <c r="G15" s="163"/>
    </row>
    <row r="16" spans="1:8" x14ac:dyDescent="0.3">
      <c r="A16" s="163"/>
      <c r="B16" s="163"/>
      <c r="C16" s="163"/>
      <c r="D16" s="163"/>
      <c r="E16" s="163"/>
      <c r="F16" s="163"/>
      <c r="G16" s="163"/>
    </row>
    <row r="17" spans="1:7" x14ac:dyDescent="0.3">
      <c r="A17" s="163"/>
      <c r="B17" s="163"/>
      <c r="C17" s="163"/>
      <c r="D17" s="163"/>
      <c r="E17" s="163"/>
      <c r="F17" s="163"/>
      <c r="G17" s="163"/>
    </row>
    <row r="18" spans="1:7" x14ac:dyDescent="0.3">
      <c r="A18" s="163"/>
      <c r="B18" s="163"/>
      <c r="C18" s="163"/>
      <c r="D18" s="163"/>
      <c r="E18" s="163"/>
      <c r="F18" s="163"/>
      <c r="G18" s="163"/>
    </row>
    <row r="19" spans="1:7" x14ac:dyDescent="0.3">
      <c r="A19" s="163"/>
      <c r="B19" s="163"/>
      <c r="C19" s="163"/>
      <c r="D19" s="163"/>
      <c r="E19" s="163"/>
      <c r="F19" s="163"/>
      <c r="G19" s="163"/>
    </row>
    <row r="20" spans="1:7" x14ac:dyDescent="0.3">
      <c r="A20" s="163"/>
      <c r="B20" s="163"/>
      <c r="C20" s="163"/>
      <c r="D20" s="163"/>
      <c r="E20" s="163"/>
      <c r="F20" s="163"/>
      <c r="G20" s="163"/>
    </row>
    <row r="21" spans="1:7" x14ac:dyDescent="0.3">
      <c r="A21" s="163"/>
      <c r="B21" s="163"/>
      <c r="C21" s="163"/>
      <c r="D21" s="163"/>
      <c r="E21" s="163"/>
      <c r="F21" s="163"/>
      <c r="G21" s="163"/>
    </row>
    <row r="22" spans="1:7" x14ac:dyDescent="0.3">
      <c r="A22" s="163"/>
      <c r="B22" s="163"/>
      <c r="C22" s="163"/>
      <c r="D22" s="163"/>
      <c r="E22" s="163"/>
      <c r="F22" s="163"/>
      <c r="G22" s="163"/>
    </row>
    <row r="23" spans="1:7" x14ac:dyDescent="0.3">
      <c r="A23" s="163"/>
      <c r="B23" s="163"/>
      <c r="C23" s="163"/>
      <c r="D23" s="163"/>
      <c r="E23" s="163"/>
      <c r="F23" s="163"/>
      <c r="G23" s="163"/>
    </row>
    <row r="24" spans="1:7" x14ac:dyDescent="0.3">
      <c r="A24" s="163"/>
      <c r="B24" s="163"/>
      <c r="C24" s="163"/>
      <c r="D24" s="163"/>
      <c r="E24" s="163"/>
      <c r="F24" s="163"/>
      <c r="G24" s="163"/>
    </row>
    <row r="25" spans="1:7" x14ac:dyDescent="0.3">
      <c r="A25" s="163"/>
      <c r="B25" s="163"/>
      <c r="C25" s="163"/>
      <c r="D25" s="163"/>
      <c r="E25" s="163"/>
      <c r="F25" s="163"/>
      <c r="G25" s="163"/>
    </row>
    <row r="26" spans="1:7" x14ac:dyDescent="0.3">
      <c r="A26" s="163"/>
      <c r="B26" s="163"/>
      <c r="C26" s="163"/>
      <c r="D26" s="163"/>
      <c r="E26" s="163"/>
      <c r="F26" s="163"/>
      <c r="G26" s="163"/>
    </row>
    <row r="27" spans="1:7" x14ac:dyDescent="0.3">
      <c r="A27" s="163"/>
      <c r="B27" s="163"/>
      <c r="C27" s="163"/>
      <c r="D27" s="163"/>
      <c r="E27" s="163"/>
      <c r="F27" s="163"/>
      <c r="G27" s="163"/>
    </row>
    <row r="28" spans="1:7" x14ac:dyDescent="0.3">
      <c r="A28" s="163"/>
      <c r="B28" s="163"/>
      <c r="C28" s="163"/>
      <c r="D28" s="163"/>
      <c r="E28" s="163"/>
      <c r="F28" s="163"/>
      <c r="G28" s="163"/>
    </row>
    <row r="29" spans="1:7" x14ac:dyDescent="0.3">
      <c r="A29" s="163"/>
      <c r="B29" s="163"/>
      <c r="C29" s="163"/>
      <c r="D29" s="163"/>
      <c r="E29" s="163"/>
      <c r="F29" s="163"/>
      <c r="G29" s="163"/>
    </row>
    <row r="30" spans="1:7" x14ac:dyDescent="0.3">
      <c r="A30" s="163"/>
      <c r="B30" s="163"/>
      <c r="C30" s="163"/>
      <c r="D30" s="163"/>
      <c r="E30" s="163"/>
      <c r="F30" s="163"/>
      <c r="G30" s="163"/>
    </row>
    <row r="31" spans="1:7" x14ac:dyDescent="0.3">
      <c r="A31" s="163"/>
      <c r="B31" s="163"/>
      <c r="C31" s="163"/>
      <c r="D31" s="163"/>
      <c r="E31" s="163"/>
      <c r="F31" s="163"/>
      <c r="G31" s="163"/>
    </row>
    <row r="32" spans="1:7" x14ac:dyDescent="0.3">
      <c r="A32" s="163"/>
      <c r="B32" s="163"/>
      <c r="C32" s="163"/>
      <c r="D32" s="163"/>
      <c r="E32" s="163"/>
      <c r="F32" s="163"/>
      <c r="G32" s="163"/>
    </row>
    <row r="33" spans="1:7" x14ac:dyDescent="0.3">
      <c r="A33" s="163"/>
      <c r="B33" s="163"/>
      <c r="C33" s="163"/>
      <c r="D33" s="163"/>
      <c r="E33" s="163"/>
      <c r="F33" s="163"/>
      <c r="G33" s="163"/>
    </row>
    <row r="34" spans="1:7" x14ac:dyDescent="0.3">
      <c r="A34" s="163"/>
      <c r="B34" s="163"/>
      <c r="C34" s="163"/>
      <c r="D34" s="163"/>
      <c r="E34" s="163"/>
      <c r="F34" s="163"/>
      <c r="G34" s="163"/>
    </row>
    <row r="35" spans="1:7" x14ac:dyDescent="0.3">
      <c r="A35" s="163"/>
      <c r="B35" s="163"/>
      <c r="C35" s="163"/>
      <c r="D35" s="163"/>
      <c r="E35" s="163"/>
      <c r="F35" s="163"/>
      <c r="G35" s="163"/>
    </row>
    <row r="36" spans="1:7" x14ac:dyDescent="0.3">
      <c r="A36" s="163"/>
      <c r="B36" s="163"/>
      <c r="C36" s="163"/>
      <c r="D36" s="163"/>
      <c r="E36" s="163"/>
      <c r="F36" s="163"/>
      <c r="G36" s="163"/>
    </row>
    <row r="37" spans="1:7" x14ac:dyDescent="0.3">
      <c r="A37" s="163"/>
      <c r="B37" s="163"/>
      <c r="C37" s="163"/>
      <c r="D37" s="163"/>
      <c r="E37" s="163"/>
      <c r="F37" s="163"/>
      <c r="G37" s="163"/>
    </row>
    <row r="38" spans="1:7" x14ac:dyDescent="0.3">
      <c r="A38" s="163"/>
      <c r="B38" s="163"/>
      <c r="C38" s="163"/>
      <c r="D38" s="163"/>
      <c r="E38" s="163"/>
      <c r="F38" s="163"/>
      <c r="G38" s="163"/>
    </row>
  </sheetData>
  <sheetProtection algorithmName="SHA-512" hashValue="sh/CrSPMIqFZDCyAuhzrQHAAfobaZds9GD0egLKrr0013V1pq9YL9tRtyt8ZElMBgGueV0qh9B5fjclm2vG+KA==" saltValue="07oIDFx529HMUgxQIBRj7w==" spinCount="100000" sheet="1" objects="1" scenarios="1"/>
  <mergeCells count="37">
    <mergeCell ref="A38:G38"/>
    <mergeCell ref="A34:G34"/>
    <mergeCell ref="A35:G35"/>
    <mergeCell ref="A36:G36"/>
    <mergeCell ref="A37:G37"/>
    <mergeCell ref="A30:G30"/>
    <mergeCell ref="A31:G31"/>
    <mergeCell ref="A32:G32"/>
    <mergeCell ref="A33:G33"/>
    <mergeCell ref="A26:G26"/>
    <mergeCell ref="A27:G27"/>
    <mergeCell ref="A28:G28"/>
    <mergeCell ref="A29:G29"/>
    <mergeCell ref="A22:G22"/>
    <mergeCell ref="A23:G23"/>
    <mergeCell ref="A24:G24"/>
    <mergeCell ref="A25:G25"/>
    <mergeCell ref="A18:G18"/>
    <mergeCell ref="A19:G19"/>
    <mergeCell ref="A20:G20"/>
    <mergeCell ref="A21:G21"/>
    <mergeCell ref="A15:G15"/>
    <mergeCell ref="A16:G16"/>
    <mergeCell ref="A17:G17"/>
    <mergeCell ref="A12:G12"/>
    <mergeCell ref="A13:G13"/>
    <mergeCell ref="A2:G2"/>
    <mergeCell ref="A3:G3"/>
    <mergeCell ref="A4:G4"/>
    <mergeCell ref="A5:G5"/>
    <mergeCell ref="A14:G14"/>
    <mergeCell ref="A10:G10"/>
    <mergeCell ref="A11:G11"/>
    <mergeCell ref="A6:G6"/>
    <mergeCell ref="A7:G7"/>
    <mergeCell ref="A8:G8"/>
    <mergeCell ref="A9:G9"/>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E48CC-AA28-43F5-935E-6079C18850FB}">
  <dimension ref="A1:C4"/>
  <sheetViews>
    <sheetView workbookViewId="0">
      <selection activeCell="A2" sqref="A2:G2"/>
    </sheetView>
  </sheetViews>
  <sheetFormatPr baseColWidth="10" defaultColWidth="11.33203125" defaultRowHeight="15.6" x14ac:dyDescent="0.3"/>
  <cols>
    <col min="1" max="1" width="24.33203125" style="26" customWidth="1"/>
    <col min="2" max="2" width="55.109375" style="25" customWidth="1"/>
    <col min="3" max="16384" width="11.33203125" style="26"/>
  </cols>
  <sheetData>
    <row r="1" spans="1:3" ht="16.2" thickBot="1" x14ac:dyDescent="0.35">
      <c r="A1" s="74" t="s">
        <v>302</v>
      </c>
      <c r="B1" s="39">
        <v>2</v>
      </c>
      <c r="C1" s="26">
        <f>MAX($A$3:$A$4)-1</f>
        <v>1</v>
      </c>
    </row>
    <row r="2" spans="1:3" ht="16.2" thickTop="1" x14ac:dyDescent="0.3">
      <c r="A2" s="27"/>
      <c r="B2" s="28" t="s">
        <v>40</v>
      </c>
      <c r="C2" s="26" t="s">
        <v>42</v>
      </c>
    </row>
    <row r="3" spans="1:3" x14ac:dyDescent="0.3">
      <c r="A3" s="32">
        <v>1</v>
      </c>
      <c r="B3" s="32" t="s">
        <v>303</v>
      </c>
      <c r="C3" s="37"/>
    </row>
    <row r="4" spans="1:3" x14ac:dyDescent="0.3">
      <c r="A4" s="32">
        <v>2</v>
      </c>
      <c r="B4" s="93" t="s">
        <v>250</v>
      </c>
      <c r="C4" s="25"/>
    </row>
  </sheetData>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5"/>
  <sheetViews>
    <sheetView workbookViewId="0">
      <selection activeCell="A2" sqref="A2:G2"/>
    </sheetView>
  </sheetViews>
  <sheetFormatPr baseColWidth="10" defaultColWidth="11.44140625" defaultRowHeight="15.6" x14ac:dyDescent="0.3"/>
  <cols>
    <col min="1" max="1" width="16.44140625" style="109" customWidth="1"/>
    <col min="2" max="2" width="62.88671875" style="109" customWidth="1"/>
    <col min="3" max="6" width="11.44140625" style="109"/>
    <col min="7" max="7" width="16.6640625" style="109" bestFit="1" customWidth="1"/>
    <col min="8" max="256" width="11.44140625" style="109"/>
    <col min="257" max="257" width="16.44140625" style="109" customWidth="1"/>
    <col min="258" max="258" width="62.88671875" style="109" customWidth="1"/>
    <col min="259" max="262" width="11.44140625" style="109"/>
    <col min="263" max="263" width="16.6640625" style="109" bestFit="1" customWidth="1"/>
    <col min="264" max="512" width="11.44140625" style="109"/>
    <col min="513" max="513" width="16.44140625" style="109" customWidth="1"/>
    <col min="514" max="514" width="62.88671875" style="109" customWidth="1"/>
    <col min="515" max="518" width="11.44140625" style="109"/>
    <col min="519" max="519" width="16.6640625" style="109" bestFit="1" customWidth="1"/>
    <col min="520" max="768" width="11.44140625" style="109"/>
    <col min="769" max="769" width="16.44140625" style="109" customWidth="1"/>
    <col min="770" max="770" width="62.88671875" style="109" customWidth="1"/>
    <col min="771" max="774" width="11.44140625" style="109"/>
    <col min="775" max="775" width="16.6640625" style="109" bestFit="1" customWidth="1"/>
    <col min="776" max="1024" width="11.44140625" style="109"/>
    <col min="1025" max="1025" width="16.44140625" style="109" customWidth="1"/>
    <col min="1026" max="1026" width="62.88671875" style="109" customWidth="1"/>
    <col min="1027" max="1030" width="11.44140625" style="109"/>
    <col min="1031" max="1031" width="16.6640625" style="109" bestFit="1" customWidth="1"/>
    <col min="1032" max="1280" width="11.44140625" style="109"/>
    <col min="1281" max="1281" width="16.44140625" style="109" customWidth="1"/>
    <col min="1282" max="1282" width="62.88671875" style="109" customWidth="1"/>
    <col min="1283" max="1286" width="11.44140625" style="109"/>
    <col min="1287" max="1287" width="16.6640625" style="109" bestFit="1" customWidth="1"/>
    <col min="1288" max="1536" width="11.44140625" style="109"/>
    <col min="1537" max="1537" width="16.44140625" style="109" customWidth="1"/>
    <col min="1538" max="1538" width="62.88671875" style="109" customWidth="1"/>
    <col min="1539" max="1542" width="11.44140625" style="109"/>
    <col min="1543" max="1543" width="16.6640625" style="109" bestFit="1" customWidth="1"/>
    <col min="1544" max="1792" width="11.44140625" style="109"/>
    <col min="1793" max="1793" width="16.44140625" style="109" customWidth="1"/>
    <col min="1794" max="1794" width="62.88671875" style="109" customWidth="1"/>
    <col min="1795" max="1798" width="11.44140625" style="109"/>
    <col min="1799" max="1799" width="16.6640625" style="109" bestFit="1" customWidth="1"/>
    <col min="1800" max="2048" width="11.44140625" style="109"/>
    <col min="2049" max="2049" width="16.44140625" style="109" customWidth="1"/>
    <col min="2050" max="2050" width="62.88671875" style="109" customWidth="1"/>
    <col min="2051" max="2054" width="11.44140625" style="109"/>
    <col min="2055" max="2055" width="16.6640625" style="109" bestFit="1" customWidth="1"/>
    <col min="2056" max="2304" width="11.44140625" style="109"/>
    <col min="2305" max="2305" width="16.44140625" style="109" customWidth="1"/>
    <col min="2306" max="2306" width="62.88671875" style="109" customWidth="1"/>
    <col min="2307" max="2310" width="11.44140625" style="109"/>
    <col min="2311" max="2311" width="16.6640625" style="109" bestFit="1" customWidth="1"/>
    <col min="2312" max="2560" width="11.44140625" style="109"/>
    <col min="2561" max="2561" width="16.44140625" style="109" customWidth="1"/>
    <col min="2562" max="2562" width="62.88671875" style="109" customWidth="1"/>
    <col min="2563" max="2566" width="11.44140625" style="109"/>
    <col min="2567" max="2567" width="16.6640625" style="109" bestFit="1" customWidth="1"/>
    <col min="2568" max="2816" width="11.44140625" style="109"/>
    <col min="2817" max="2817" width="16.44140625" style="109" customWidth="1"/>
    <col min="2818" max="2818" width="62.88671875" style="109" customWidth="1"/>
    <col min="2819" max="2822" width="11.44140625" style="109"/>
    <col min="2823" max="2823" width="16.6640625" style="109" bestFit="1" customWidth="1"/>
    <col min="2824" max="3072" width="11.44140625" style="109"/>
    <col min="3073" max="3073" width="16.44140625" style="109" customWidth="1"/>
    <col min="3074" max="3074" width="62.88671875" style="109" customWidth="1"/>
    <col min="3075" max="3078" width="11.44140625" style="109"/>
    <col min="3079" max="3079" width="16.6640625" style="109" bestFit="1" customWidth="1"/>
    <col min="3080" max="3328" width="11.44140625" style="109"/>
    <col min="3329" max="3329" width="16.44140625" style="109" customWidth="1"/>
    <col min="3330" max="3330" width="62.88671875" style="109" customWidth="1"/>
    <col min="3331" max="3334" width="11.44140625" style="109"/>
    <col min="3335" max="3335" width="16.6640625" style="109" bestFit="1" customWidth="1"/>
    <col min="3336" max="3584" width="11.44140625" style="109"/>
    <col min="3585" max="3585" width="16.44140625" style="109" customWidth="1"/>
    <col min="3586" max="3586" width="62.88671875" style="109" customWidth="1"/>
    <col min="3587" max="3590" width="11.44140625" style="109"/>
    <col min="3591" max="3591" width="16.6640625" style="109" bestFit="1" customWidth="1"/>
    <col min="3592" max="3840" width="11.44140625" style="109"/>
    <col min="3841" max="3841" width="16.44140625" style="109" customWidth="1"/>
    <col min="3842" max="3842" width="62.88671875" style="109" customWidth="1"/>
    <col min="3843" max="3846" width="11.44140625" style="109"/>
    <col min="3847" max="3847" width="16.6640625" style="109" bestFit="1" customWidth="1"/>
    <col min="3848" max="4096" width="11.44140625" style="109"/>
    <col min="4097" max="4097" width="16.44140625" style="109" customWidth="1"/>
    <col min="4098" max="4098" width="62.88671875" style="109" customWidth="1"/>
    <col min="4099" max="4102" width="11.44140625" style="109"/>
    <col min="4103" max="4103" width="16.6640625" style="109" bestFit="1" customWidth="1"/>
    <col min="4104" max="4352" width="11.44140625" style="109"/>
    <col min="4353" max="4353" width="16.44140625" style="109" customWidth="1"/>
    <col min="4354" max="4354" width="62.88671875" style="109" customWidth="1"/>
    <col min="4355" max="4358" width="11.44140625" style="109"/>
    <col min="4359" max="4359" width="16.6640625" style="109" bestFit="1" customWidth="1"/>
    <col min="4360" max="4608" width="11.44140625" style="109"/>
    <col min="4609" max="4609" width="16.44140625" style="109" customWidth="1"/>
    <col min="4610" max="4610" width="62.88671875" style="109" customWidth="1"/>
    <col min="4611" max="4614" width="11.44140625" style="109"/>
    <col min="4615" max="4615" width="16.6640625" style="109" bestFit="1" customWidth="1"/>
    <col min="4616" max="4864" width="11.44140625" style="109"/>
    <col min="4865" max="4865" width="16.44140625" style="109" customWidth="1"/>
    <col min="4866" max="4866" width="62.88671875" style="109" customWidth="1"/>
    <col min="4867" max="4870" width="11.44140625" style="109"/>
    <col min="4871" max="4871" width="16.6640625" style="109" bestFit="1" customWidth="1"/>
    <col min="4872" max="5120" width="11.44140625" style="109"/>
    <col min="5121" max="5121" width="16.44140625" style="109" customWidth="1"/>
    <col min="5122" max="5122" width="62.88671875" style="109" customWidth="1"/>
    <col min="5123" max="5126" width="11.44140625" style="109"/>
    <col min="5127" max="5127" width="16.6640625" style="109" bestFit="1" customWidth="1"/>
    <col min="5128" max="5376" width="11.44140625" style="109"/>
    <col min="5377" max="5377" width="16.44140625" style="109" customWidth="1"/>
    <col min="5378" max="5378" width="62.88671875" style="109" customWidth="1"/>
    <col min="5379" max="5382" width="11.44140625" style="109"/>
    <col min="5383" max="5383" width="16.6640625" style="109" bestFit="1" customWidth="1"/>
    <col min="5384" max="5632" width="11.44140625" style="109"/>
    <col min="5633" max="5633" width="16.44140625" style="109" customWidth="1"/>
    <col min="5634" max="5634" width="62.88671875" style="109" customWidth="1"/>
    <col min="5635" max="5638" width="11.44140625" style="109"/>
    <col min="5639" max="5639" width="16.6640625" style="109" bestFit="1" customWidth="1"/>
    <col min="5640" max="5888" width="11.44140625" style="109"/>
    <col min="5889" max="5889" width="16.44140625" style="109" customWidth="1"/>
    <col min="5890" max="5890" width="62.88671875" style="109" customWidth="1"/>
    <col min="5891" max="5894" width="11.44140625" style="109"/>
    <col min="5895" max="5895" width="16.6640625" style="109" bestFit="1" customWidth="1"/>
    <col min="5896" max="6144" width="11.44140625" style="109"/>
    <col min="6145" max="6145" width="16.44140625" style="109" customWidth="1"/>
    <col min="6146" max="6146" width="62.88671875" style="109" customWidth="1"/>
    <col min="6147" max="6150" width="11.44140625" style="109"/>
    <col min="6151" max="6151" width="16.6640625" style="109" bestFit="1" customWidth="1"/>
    <col min="6152" max="6400" width="11.44140625" style="109"/>
    <col min="6401" max="6401" width="16.44140625" style="109" customWidth="1"/>
    <col min="6402" max="6402" width="62.88671875" style="109" customWidth="1"/>
    <col min="6403" max="6406" width="11.44140625" style="109"/>
    <col min="6407" max="6407" width="16.6640625" style="109" bestFit="1" customWidth="1"/>
    <col min="6408" max="6656" width="11.44140625" style="109"/>
    <col min="6657" max="6657" width="16.44140625" style="109" customWidth="1"/>
    <col min="6658" max="6658" width="62.88671875" style="109" customWidth="1"/>
    <col min="6659" max="6662" width="11.44140625" style="109"/>
    <col min="6663" max="6663" width="16.6640625" style="109" bestFit="1" customWidth="1"/>
    <col min="6664" max="6912" width="11.44140625" style="109"/>
    <col min="6913" max="6913" width="16.44140625" style="109" customWidth="1"/>
    <col min="6914" max="6914" width="62.88671875" style="109" customWidth="1"/>
    <col min="6915" max="6918" width="11.44140625" style="109"/>
    <col min="6919" max="6919" width="16.6640625" style="109" bestFit="1" customWidth="1"/>
    <col min="6920" max="7168" width="11.44140625" style="109"/>
    <col min="7169" max="7169" width="16.44140625" style="109" customWidth="1"/>
    <col min="7170" max="7170" width="62.88671875" style="109" customWidth="1"/>
    <col min="7171" max="7174" width="11.44140625" style="109"/>
    <col min="7175" max="7175" width="16.6640625" style="109" bestFit="1" customWidth="1"/>
    <col min="7176" max="7424" width="11.44140625" style="109"/>
    <col min="7425" max="7425" width="16.44140625" style="109" customWidth="1"/>
    <col min="7426" max="7426" width="62.88671875" style="109" customWidth="1"/>
    <col min="7427" max="7430" width="11.44140625" style="109"/>
    <col min="7431" max="7431" width="16.6640625" style="109" bestFit="1" customWidth="1"/>
    <col min="7432" max="7680" width="11.44140625" style="109"/>
    <col min="7681" max="7681" width="16.44140625" style="109" customWidth="1"/>
    <col min="7682" max="7682" width="62.88671875" style="109" customWidth="1"/>
    <col min="7683" max="7686" width="11.44140625" style="109"/>
    <col min="7687" max="7687" width="16.6640625" style="109" bestFit="1" customWidth="1"/>
    <col min="7688" max="7936" width="11.44140625" style="109"/>
    <col min="7937" max="7937" width="16.44140625" style="109" customWidth="1"/>
    <col min="7938" max="7938" width="62.88671875" style="109" customWidth="1"/>
    <col min="7939" max="7942" width="11.44140625" style="109"/>
    <col min="7943" max="7943" width="16.6640625" style="109" bestFit="1" customWidth="1"/>
    <col min="7944" max="8192" width="11.44140625" style="109"/>
    <col min="8193" max="8193" width="16.44140625" style="109" customWidth="1"/>
    <col min="8194" max="8194" width="62.88671875" style="109" customWidth="1"/>
    <col min="8195" max="8198" width="11.44140625" style="109"/>
    <col min="8199" max="8199" width="16.6640625" style="109" bestFit="1" customWidth="1"/>
    <col min="8200" max="8448" width="11.44140625" style="109"/>
    <col min="8449" max="8449" width="16.44140625" style="109" customWidth="1"/>
    <col min="8450" max="8450" width="62.88671875" style="109" customWidth="1"/>
    <col min="8451" max="8454" width="11.44140625" style="109"/>
    <col min="8455" max="8455" width="16.6640625" style="109" bestFit="1" customWidth="1"/>
    <col min="8456" max="8704" width="11.44140625" style="109"/>
    <col min="8705" max="8705" width="16.44140625" style="109" customWidth="1"/>
    <col min="8706" max="8706" width="62.88671875" style="109" customWidth="1"/>
    <col min="8707" max="8710" width="11.44140625" style="109"/>
    <col min="8711" max="8711" width="16.6640625" style="109" bestFit="1" customWidth="1"/>
    <col min="8712" max="8960" width="11.44140625" style="109"/>
    <col min="8961" max="8961" width="16.44140625" style="109" customWidth="1"/>
    <col min="8962" max="8962" width="62.88671875" style="109" customWidth="1"/>
    <col min="8963" max="8966" width="11.44140625" style="109"/>
    <col min="8967" max="8967" width="16.6640625" style="109" bestFit="1" customWidth="1"/>
    <col min="8968" max="9216" width="11.44140625" style="109"/>
    <col min="9217" max="9217" width="16.44140625" style="109" customWidth="1"/>
    <col min="9218" max="9218" width="62.88671875" style="109" customWidth="1"/>
    <col min="9219" max="9222" width="11.44140625" style="109"/>
    <col min="9223" max="9223" width="16.6640625" style="109" bestFit="1" customWidth="1"/>
    <col min="9224" max="9472" width="11.44140625" style="109"/>
    <col min="9473" max="9473" width="16.44140625" style="109" customWidth="1"/>
    <col min="9474" max="9474" width="62.88671875" style="109" customWidth="1"/>
    <col min="9475" max="9478" width="11.44140625" style="109"/>
    <col min="9479" max="9479" width="16.6640625" style="109" bestFit="1" customWidth="1"/>
    <col min="9480" max="9728" width="11.44140625" style="109"/>
    <col min="9729" max="9729" width="16.44140625" style="109" customWidth="1"/>
    <col min="9730" max="9730" width="62.88671875" style="109" customWidth="1"/>
    <col min="9731" max="9734" width="11.44140625" style="109"/>
    <col min="9735" max="9735" width="16.6640625" style="109" bestFit="1" customWidth="1"/>
    <col min="9736" max="9984" width="11.44140625" style="109"/>
    <col min="9985" max="9985" width="16.44140625" style="109" customWidth="1"/>
    <col min="9986" max="9986" width="62.88671875" style="109" customWidth="1"/>
    <col min="9987" max="9990" width="11.44140625" style="109"/>
    <col min="9991" max="9991" width="16.6640625" style="109" bestFit="1" customWidth="1"/>
    <col min="9992" max="10240" width="11.44140625" style="109"/>
    <col min="10241" max="10241" width="16.44140625" style="109" customWidth="1"/>
    <col min="10242" max="10242" width="62.88671875" style="109" customWidth="1"/>
    <col min="10243" max="10246" width="11.44140625" style="109"/>
    <col min="10247" max="10247" width="16.6640625" style="109" bestFit="1" customWidth="1"/>
    <col min="10248" max="10496" width="11.44140625" style="109"/>
    <col min="10497" max="10497" width="16.44140625" style="109" customWidth="1"/>
    <col min="10498" max="10498" width="62.88671875" style="109" customWidth="1"/>
    <col min="10499" max="10502" width="11.44140625" style="109"/>
    <col min="10503" max="10503" width="16.6640625" style="109" bestFit="1" customWidth="1"/>
    <col min="10504" max="10752" width="11.44140625" style="109"/>
    <col min="10753" max="10753" width="16.44140625" style="109" customWidth="1"/>
    <col min="10754" max="10754" width="62.88671875" style="109" customWidth="1"/>
    <col min="10755" max="10758" width="11.44140625" style="109"/>
    <col min="10759" max="10759" width="16.6640625" style="109" bestFit="1" customWidth="1"/>
    <col min="10760" max="11008" width="11.44140625" style="109"/>
    <col min="11009" max="11009" width="16.44140625" style="109" customWidth="1"/>
    <col min="11010" max="11010" width="62.88671875" style="109" customWidth="1"/>
    <col min="11011" max="11014" width="11.44140625" style="109"/>
    <col min="11015" max="11015" width="16.6640625" style="109" bestFit="1" customWidth="1"/>
    <col min="11016" max="11264" width="11.44140625" style="109"/>
    <col min="11265" max="11265" width="16.44140625" style="109" customWidth="1"/>
    <col min="11266" max="11266" width="62.88671875" style="109" customWidth="1"/>
    <col min="11267" max="11270" width="11.44140625" style="109"/>
    <col min="11271" max="11271" width="16.6640625" style="109" bestFit="1" customWidth="1"/>
    <col min="11272" max="11520" width="11.44140625" style="109"/>
    <col min="11521" max="11521" width="16.44140625" style="109" customWidth="1"/>
    <col min="11522" max="11522" width="62.88671875" style="109" customWidth="1"/>
    <col min="11523" max="11526" width="11.44140625" style="109"/>
    <col min="11527" max="11527" width="16.6640625" style="109" bestFit="1" customWidth="1"/>
    <col min="11528" max="11776" width="11.44140625" style="109"/>
    <col min="11777" max="11777" width="16.44140625" style="109" customWidth="1"/>
    <col min="11778" max="11778" width="62.88671875" style="109" customWidth="1"/>
    <col min="11779" max="11782" width="11.44140625" style="109"/>
    <col min="11783" max="11783" width="16.6640625" style="109" bestFit="1" customWidth="1"/>
    <col min="11784" max="12032" width="11.44140625" style="109"/>
    <col min="12033" max="12033" width="16.44140625" style="109" customWidth="1"/>
    <col min="12034" max="12034" width="62.88671875" style="109" customWidth="1"/>
    <col min="12035" max="12038" width="11.44140625" style="109"/>
    <col min="12039" max="12039" width="16.6640625" style="109" bestFit="1" customWidth="1"/>
    <col min="12040" max="12288" width="11.44140625" style="109"/>
    <col min="12289" max="12289" width="16.44140625" style="109" customWidth="1"/>
    <col min="12290" max="12290" width="62.88671875" style="109" customWidth="1"/>
    <col min="12291" max="12294" width="11.44140625" style="109"/>
    <col min="12295" max="12295" width="16.6640625" style="109" bestFit="1" customWidth="1"/>
    <col min="12296" max="12544" width="11.44140625" style="109"/>
    <col min="12545" max="12545" width="16.44140625" style="109" customWidth="1"/>
    <col min="12546" max="12546" width="62.88671875" style="109" customWidth="1"/>
    <col min="12547" max="12550" width="11.44140625" style="109"/>
    <col min="12551" max="12551" width="16.6640625" style="109" bestFit="1" customWidth="1"/>
    <col min="12552" max="12800" width="11.44140625" style="109"/>
    <col min="12801" max="12801" width="16.44140625" style="109" customWidth="1"/>
    <col min="12802" max="12802" width="62.88671875" style="109" customWidth="1"/>
    <col min="12803" max="12806" width="11.44140625" style="109"/>
    <col min="12807" max="12807" width="16.6640625" style="109" bestFit="1" customWidth="1"/>
    <col min="12808" max="13056" width="11.44140625" style="109"/>
    <col min="13057" max="13057" width="16.44140625" style="109" customWidth="1"/>
    <col min="13058" max="13058" width="62.88671875" style="109" customWidth="1"/>
    <col min="13059" max="13062" width="11.44140625" style="109"/>
    <col min="13063" max="13063" width="16.6640625" style="109" bestFit="1" customWidth="1"/>
    <col min="13064" max="13312" width="11.44140625" style="109"/>
    <col min="13313" max="13313" width="16.44140625" style="109" customWidth="1"/>
    <col min="13314" max="13314" width="62.88671875" style="109" customWidth="1"/>
    <col min="13315" max="13318" width="11.44140625" style="109"/>
    <col min="13319" max="13319" width="16.6640625" style="109" bestFit="1" customWidth="1"/>
    <col min="13320" max="13568" width="11.44140625" style="109"/>
    <col min="13569" max="13569" width="16.44140625" style="109" customWidth="1"/>
    <col min="13570" max="13570" width="62.88671875" style="109" customWidth="1"/>
    <col min="13571" max="13574" width="11.44140625" style="109"/>
    <col min="13575" max="13575" width="16.6640625" style="109" bestFit="1" customWidth="1"/>
    <col min="13576" max="13824" width="11.44140625" style="109"/>
    <col min="13825" max="13825" width="16.44140625" style="109" customWidth="1"/>
    <col min="13826" max="13826" width="62.88671875" style="109" customWidth="1"/>
    <col min="13827" max="13830" width="11.44140625" style="109"/>
    <col min="13831" max="13831" width="16.6640625" style="109" bestFit="1" customWidth="1"/>
    <col min="13832" max="14080" width="11.44140625" style="109"/>
    <col min="14081" max="14081" width="16.44140625" style="109" customWidth="1"/>
    <col min="14082" max="14082" width="62.88671875" style="109" customWidth="1"/>
    <col min="14083" max="14086" width="11.44140625" style="109"/>
    <col min="14087" max="14087" width="16.6640625" style="109" bestFit="1" customWidth="1"/>
    <col min="14088" max="14336" width="11.44140625" style="109"/>
    <col min="14337" max="14337" width="16.44140625" style="109" customWidth="1"/>
    <col min="14338" max="14338" width="62.88671875" style="109" customWidth="1"/>
    <col min="14339" max="14342" width="11.44140625" style="109"/>
    <col min="14343" max="14343" width="16.6640625" style="109" bestFit="1" customWidth="1"/>
    <col min="14344" max="14592" width="11.44140625" style="109"/>
    <col min="14593" max="14593" width="16.44140625" style="109" customWidth="1"/>
    <col min="14594" max="14594" width="62.88671875" style="109" customWidth="1"/>
    <col min="14595" max="14598" width="11.44140625" style="109"/>
    <col min="14599" max="14599" width="16.6640625" style="109" bestFit="1" customWidth="1"/>
    <col min="14600" max="14848" width="11.44140625" style="109"/>
    <col min="14849" max="14849" width="16.44140625" style="109" customWidth="1"/>
    <col min="14850" max="14850" width="62.88671875" style="109" customWidth="1"/>
    <col min="14851" max="14854" width="11.44140625" style="109"/>
    <col min="14855" max="14855" width="16.6640625" style="109" bestFit="1" customWidth="1"/>
    <col min="14856" max="15104" width="11.44140625" style="109"/>
    <col min="15105" max="15105" width="16.44140625" style="109" customWidth="1"/>
    <col min="15106" max="15106" width="62.88671875" style="109" customWidth="1"/>
    <col min="15107" max="15110" width="11.44140625" style="109"/>
    <col min="15111" max="15111" width="16.6640625" style="109" bestFit="1" customWidth="1"/>
    <col min="15112" max="15360" width="11.44140625" style="109"/>
    <col min="15361" max="15361" width="16.44140625" style="109" customWidth="1"/>
    <col min="15362" max="15362" width="62.88671875" style="109" customWidth="1"/>
    <col min="15363" max="15366" width="11.44140625" style="109"/>
    <col min="15367" max="15367" width="16.6640625" style="109" bestFit="1" customWidth="1"/>
    <col min="15368" max="15616" width="11.44140625" style="109"/>
    <col min="15617" max="15617" width="16.44140625" style="109" customWidth="1"/>
    <col min="15618" max="15618" width="62.88671875" style="109" customWidth="1"/>
    <col min="15619" max="15622" width="11.44140625" style="109"/>
    <col min="15623" max="15623" width="16.6640625" style="109" bestFit="1" customWidth="1"/>
    <col min="15624" max="15872" width="11.44140625" style="109"/>
    <col min="15873" max="15873" width="16.44140625" style="109" customWidth="1"/>
    <col min="15874" max="15874" width="62.88671875" style="109" customWidth="1"/>
    <col min="15875" max="15878" width="11.44140625" style="109"/>
    <col min="15879" max="15879" width="16.6640625" style="109" bestFit="1" customWidth="1"/>
    <col min="15880" max="16128" width="11.44140625" style="109"/>
    <col min="16129" max="16129" width="16.44140625" style="109" customWidth="1"/>
    <col min="16130" max="16130" width="62.88671875" style="109" customWidth="1"/>
    <col min="16131" max="16134" width="11.44140625" style="109"/>
    <col min="16135" max="16135" width="16.6640625" style="109" bestFit="1" customWidth="1"/>
    <col min="16136" max="16384" width="11.44140625" style="109"/>
  </cols>
  <sheetData>
    <row r="1" spans="1:3" ht="16.2" thickBot="1" x14ac:dyDescent="0.35">
      <c r="A1" s="107" t="s">
        <v>284</v>
      </c>
      <c r="B1" s="108">
        <v>13</v>
      </c>
      <c r="C1" s="109">
        <f>MAX($A$3:$A$15)-1</f>
        <v>12</v>
      </c>
    </row>
    <row r="2" spans="1:3" ht="16.2" thickTop="1" x14ac:dyDescent="0.3">
      <c r="A2" s="110" t="s">
        <v>39</v>
      </c>
      <c r="B2" s="110" t="s">
        <v>40</v>
      </c>
    </row>
    <row r="3" spans="1:3" x14ac:dyDescent="0.3">
      <c r="A3" s="111">
        <v>1</v>
      </c>
      <c r="B3" s="112" t="s">
        <v>289</v>
      </c>
      <c r="C3" s="113"/>
    </row>
    <row r="4" spans="1:3" x14ac:dyDescent="0.3">
      <c r="A4" s="111">
        <v>2</v>
      </c>
      <c r="B4" s="111" t="s">
        <v>285</v>
      </c>
      <c r="C4" s="114"/>
    </row>
    <row r="5" spans="1:3" x14ac:dyDescent="0.3">
      <c r="A5" s="111">
        <v>3</v>
      </c>
      <c r="B5" s="111" t="s">
        <v>286</v>
      </c>
      <c r="C5" s="115" t="s">
        <v>43</v>
      </c>
    </row>
    <row r="6" spans="1:3" x14ac:dyDescent="0.3">
      <c r="A6" s="111">
        <v>4</v>
      </c>
      <c r="B6" s="111" t="s">
        <v>287</v>
      </c>
      <c r="C6" s="115"/>
    </row>
    <row r="7" spans="1:3" ht="27.6" x14ac:dyDescent="0.3">
      <c r="A7" s="111">
        <v>5</v>
      </c>
      <c r="B7" s="111" t="s">
        <v>288</v>
      </c>
      <c r="C7" s="115"/>
    </row>
    <row r="8" spans="1:3" x14ac:dyDescent="0.3">
      <c r="A8" s="111">
        <v>6</v>
      </c>
      <c r="B8" s="35" t="s">
        <v>187</v>
      </c>
      <c r="C8" s="111"/>
    </row>
    <row r="9" spans="1:3" x14ac:dyDescent="0.3">
      <c r="A9" s="111">
        <v>7</v>
      </c>
      <c r="B9" s="35" t="s">
        <v>298</v>
      </c>
      <c r="C9" s="111"/>
    </row>
    <row r="10" spans="1:3" x14ac:dyDescent="0.3">
      <c r="A10" s="111">
        <v>8</v>
      </c>
      <c r="B10" s="35" t="s">
        <v>299</v>
      </c>
      <c r="C10" s="111"/>
    </row>
    <row r="11" spans="1:3" x14ac:dyDescent="0.3">
      <c r="A11" s="111">
        <v>9</v>
      </c>
      <c r="B11" s="35" t="s">
        <v>300</v>
      </c>
      <c r="C11" s="111"/>
    </row>
    <row r="12" spans="1:3" x14ac:dyDescent="0.3">
      <c r="A12" s="111">
        <v>10</v>
      </c>
      <c r="B12" s="35" t="s">
        <v>232</v>
      </c>
      <c r="C12" s="111"/>
    </row>
    <row r="13" spans="1:3" x14ac:dyDescent="0.3">
      <c r="A13" s="111">
        <v>11</v>
      </c>
      <c r="B13" s="35" t="s">
        <v>233</v>
      </c>
      <c r="C13" s="111"/>
    </row>
    <row r="14" spans="1:3" x14ac:dyDescent="0.3">
      <c r="A14" s="111">
        <v>12</v>
      </c>
      <c r="B14" s="35" t="s">
        <v>6</v>
      </c>
      <c r="C14" s="111"/>
    </row>
    <row r="15" spans="1:3" x14ac:dyDescent="0.3">
      <c r="A15" s="111">
        <v>13</v>
      </c>
      <c r="B15" s="93" t="s">
        <v>250</v>
      </c>
    </row>
  </sheetData>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1"/>
  <dimension ref="A1:C22"/>
  <sheetViews>
    <sheetView workbookViewId="0">
      <selection activeCell="A2" sqref="A2:G2"/>
    </sheetView>
  </sheetViews>
  <sheetFormatPr baseColWidth="10" defaultColWidth="11.33203125" defaultRowHeight="15.6" x14ac:dyDescent="0.3"/>
  <cols>
    <col min="1" max="1" width="13.109375" style="89" customWidth="1"/>
    <col min="2" max="2" width="56.77734375" style="89" customWidth="1"/>
    <col min="3" max="16384" width="11.33203125" style="89"/>
  </cols>
  <sheetData>
    <row r="1" spans="1:3" ht="16.2" thickBot="1" x14ac:dyDescent="0.35">
      <c r="A1" s="97" t="s">
        <v>237</v>
      </c>
      <c r="B1" s="88">
        <v>20</v>
      </c>
      <c r="C1" s="89">
        <f>MAX($A$3:$A$22)-1</f>
        <v>19</v>
      </c>
    </row>
    <row r="2" spans="1:3" ht="16.2" thickTop="1" x14ac:dyDescent="0.3">
      <c r="A2" s="90" t="s">
        <v>39</v>
      </c>
      <c r="B2" s="90" t="s">
        <v>40</v>
      </c>
      <c r="C2" s="89" t="s">
        <v>41</v>
      </c>
    </row>
    <row r="3" spans="1:3" x14ac:dyDescent="0.3">
      <c r="A3" s="98">
        <v>1</v>
      </c>
      <c r="B3" s="99" t="s">
        <v>148</v>
      </c>
      <c r="C3" s="92"/>
    </row>
    <row r="4" spans="1:3" x14ac:dyDescent="0.3">
      <c r="A4" s="98">
        <v>2</v>
      </c>
      <c r="B4" s="100" t="s">
        <v>149</v>
      </c>
      <c r="C4" s="92" t="s">
        <v>43</v>
      </c>
    </row>
    <row r="5" spans="1:3" x14ac:dyDescent="0.3">
      <c r="A5" s="98">
        <v>3</v>
      </c>
      <c r="B5" s="100" t="s">
        <v>205</v>
      </c>
      <c r="C5" s="92"/>
    </row>
    <row r="6" spans="1:3" x14ac:dyDescent="0.3">
      <c r="A6" s="98">
        <v>4</v>
      </c>
      <c r="B6" s="100" t="s">
        <v>206</v>
      </c>
      <c r="C6" s="92" t="s">
        <v>43</v>
      </c>
    </row>
    <row r="7" spans="1:3" x14ac:dyDescent="0.3">
      <c r="A7" s="98">
        <v>5</v>
      </c>
      <c r="B7" s="100" t="s">
        <v>251</v>
      </c>
      <c r="C7" s="92"/>
    </row>
    <row r="8" spans="1:3" x14ac:dyDescent="0.3">
      <c r="A8" s="98">
        <v>6</v>
      </c>
      <c r="B8" s="100" t="s">
        <v>252</v>
      </c>
      <c r="C8" s="92" t="s">
        <v>43</v>
      </c>
    </row>
    <row r="9" spans="1:3" x14ac:dyDescent="0.3">
      <c r="A9" s="98">
        <v>7</v>
      </c>
      <c r="B9" s="100" t="s">
        <v>253</v>
      </c>
      <c r="C9" s="92"/>
    </row>
    <row r="10" spans="1:3" x14ac:dyDescent="0.3">
      <c r="A10" s="98">
        <v>8</v>
      </c>
      <c r="B10" s="100" t="s">
        <v>254</v>
      </c>
      <c r="C10" s="92" t="s">
        <v>43</v>
      </c>
    </row>
    <row r="11" spans="1:3" x14ac:dyDescent="0.3">
      <c r="A11" s="98">
        <v>9</v>
      </c>
      <c r="B11" s="100" t="s">
        <v>255</v>
      </c>
      <c r="C11" s="92"/>
    </row>
    <row r="12" spans="1:3" x14ac:dyDescent="0.3">
      <c r="A12" s="98">
        <v>10</v>
      </c>
      <c r="B12" s="100" t="s">
        <v>256</v>
      </c>
      <c r="C12" s="92" t="s">
        <v>43</v>
      </c>
    </row>
    <row r="13" spans="1:3" x14ac:dyDescent="0.3">
      <c r="A13" s="98">
        <v>11</v>
      </c>
      <c r="B13" s="100" t="s">
        <v>257</v>
      </c>
      <c r="C13" s="92"/>
    </row>
    <row r="14" spans="1:3" x14ac:dyDescent="0.3">
      <c r="A14" s="98">
        <v>12</v>
      </c>
      <c r="B14" s="100" t="s">
        <v>258</v>
      </c>
      <c r="C14" s="92" t="s">
        <v>43</v>
      </c>
    </row>
    <row r="15" spans="1:3" x14ac:dyDescent="0.3">
      <c r="A15" s="98">
        <v>13</v>
      </c>
      <c r="B15" s="100" t="s">
        <v>155</v>
      </c>
      <c r="C15" s="92"/>
    </row>
    <row r="16" spans="1:3" ht="27.6" x14ac:dyDescent="0.3">
      <c r="A16" s="98">
        <v>14</v>
      </c>
      <c r="B16" s="100" t="s">
        <v>156</v>
      </c>
      <c r="C16" s="92"/>
    </row>
    <row r="17" spans="1:3" x14ac:dyDescent="0.3">
      <c r="A17" s="98">
        <v>15</v>
      </c>
      <c r="B17" s="100" t="s">
        <v>152</v>
      </c>
      <c r="C17" s="92"/>
    </row>
    <row r="18" spans="1:3" ht="27.6" x14ac:dyDescent="0.3">
      <c r="A18" s="98">
        <v>16</v>
      </c>
      <c r="B18" s="100" t="s">
        <v>259</v>
      </c>
      <c r="C18" s="92"/>
    </row>
    <row r="19" spans="1:3" x14ac:dyDescent="0.3">
      <c r="A19" s="98">
        <v>17</v>
      </c>
      <c r="B19" s="100" t="s">
        <v>260</v>
      </c>
      <c r="C19" s="92"/>
    </row>
    <row r="20" spans="1:3" x14ac:dyDescent="0.3">
      <c r="A20" s="98">
        <v>18</v>
      </c>
      <c r="B20" s="32" t="s">
        <v>266</v>
      </c>
      <c r="C20" s="92"/>
    </row>
    <row r="21" spans="1:3" x14ac:dyDescent="0.3">
      <c r="A21" s="98">
        <v>19</v>
      </c>
      <c r="B21" s="96" t="s">
        <v>6</v>
      </c>
      <c r="C21" s="96"/>
    </row>
    <row r="22" spans="1:3" x14ac:dyDescent="0.3">
      <c r="A22" s="98">
        <v>20</v>
      </c>
      <c r="B22" s="93" t="s">
        <v>250</v>
      </c>
    </row>
  </sheetData>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2"/>
  <dimension ref="A1:C10"/>
  <sheetViews>
    <sheetView workbookViewId="0">
      <selection activeCell="A2" sqref="A2:G2"/>
    </sheetView>
  </sheetViews>
  <sheetFormatPr baseColWidth="10" defaultColWidth="11.33203125" defaultRowHeight="15.6" x14ac:dyDescent="0.3"/>
  <cols>
    <col min="1" max="1" width="21.33203125" style="89" customWidth="1"/>
    <col min="2" max="2" width="55.109375" style="89" customWidth="1"/>
    <col min="3" max="16384" width="11.33203125" style="89"/>
  </cols>
  <sheetData>
    <row r="1" spans="1:3" ht="16.2" thickBot="1" x14ac:dyDescent="0.35">
      <c r="A1" s="86" t="s">
        <v>241</v>
      </c>
      <c r="B1" s="87">
        <v>6</v>
      </c>
      <c r="C1" s="88">
        <f>MAX($A$3:$A$10)-1</f>
        <v>7</v>
      </c>
    </row>
    <row r="2" spans="1:3" ht="16.2" thickTop="1" x14ac:dyDescent="0.3">
      <c r="A2" s="90" t="s">
        <v>39</v>
      </c>
      <c r="B2" s="91" t="s">
        <v>40</v>
      </c>
      <c r="C2" s="89" t="s">
        <v>242</v>
      </c>
    </row>
    <row r="3" spans="1:3" x14ac:dyDescent="0.3">
      <c r="A3" s="92">
        <v>1</v>
      </c>
      <c r="B3" s="93" t="s">
        <v>243</v>
      </c>
      <c r="C3" s="94"/>
    </row>
    <row r="4" spans="1:3" x14ac:dyDescent="0.3">
      <c r="A4" s="92">
        <v>2</v>
      </c>
      <c r="B4" s="93" t="s">
        <v>244</v>
      </c>
      <c r="C4" s="95" t="s">
        <v>43</v>
      </c>
    </row>
    <row r="5" spans="1:3" ht="27.6" x14ac:dyDescent="0.3">
      <c r="A5" s="92">
        <v>3</v>
      </c>
      <c r="B5" s="93" t="s">
        <v>245</v>
      </c>
      <c r="C5" s="95"/>
    </row>
    <row r="6" spans="1:3" x14ac:dyDescent="0.3">
      <c r="A6" s="92">
        <v>4</v>
      </c>
      <c r="B6" s="93" t="s">
        <v>246</v>
      </c>
      <c r="C6" s="95"/>
    </row>
    <row r="7" spans="1:3" x14ac:dyDescent="0.3">
      <c r="A7" s="92">
        <v>5</v>
      </c>
      <c r="B7" s="93" t="s">
        <v>247</v>
      </c>
      <c r="C7" s="95"/>
    </row>
    <row r="8" spans="1:3" x14ac:dyDescent="0.3">
      <c r="A8" s="92">
        <v>6</v>
      </c>
      <c r="B8" s="93" t="s">
        <v>248</v>
      </c>
      <c r="C8" s="95" t="s">
        <v>43</v>
      </c>
    </row>
    <row r="9" spans="1:3" x14ac:dyDescent="0.3">
      <c r="A9" s="92">
        <v>7</v>
      </c>
      <c r="B9" s="93" t="s">
        <v>249</v>
      </c>
      <c r="C9" s="96"/>
    </row>
    <row r="10" spans="1:3" x14ac:dyDescent="0.3">
      <c r="A10" s="92">
        <v>8</v>
      </c>
      <c r="B10" s="93" t="s">
        <v>250</v>
      </c>
    </row>
  </sheetData>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3"/>
  <dimension ref="A1:C13"/>
  <sheetViews>
    <sheetView workbookViewId="0">
      <selection activeCell="A2" sqref="A2:G2"/>
    </sheetView>
  </sheetViews>
  <sheetFormatPr baseColWidth="10" defaultColWidth="11.33203125" defaultRowHeight="15.6" x14ac:dyDescent="0.3"/>
  <cols>
    <col min="1" max="1" width="24.33203125" style="26" customWidth="1"/>
    <col min="2" max="2" width="55.109375" style="25" customWidth="1"/>
    <col min="3" max="16384" width="11.33203125" style="26"/>
  </cols>
  <sheetData>
    <row r="1" spans="1:3" ht="16.2" thickBot="1" x14ac:dyDescent="0.35">
      <c r="A1" s="74" t="s">
        <v>131</v>
      </c>
      <c r="B1" s="39">
        <v>11</v>
      </c>
      <c r="C1" s="26">
        <f>MAX($A$3:$A$13)-1</f>
        <v>10</v>
      </c>
    </row>
    <row r="2" spans="1:3" ht="16.2" thickTop="1" x14ac:dyDescent="0.3">
      <c r="A2" s="27"/>
      <c r="B2" s="28" t="s">
        <v>40</v>
      </c>
      <c r="C2" s="26" t="s">
        <v>42</v>
      </c>
    </row>
    <row r="3" spans="1:3" x14ac:dyDescent="0.3">
      <c r="A3" s="32">
        <v>1</v>
      </c>
      <c r="B3" s="32" t="s">
        <v>173</v>
      </c>
      <c r="C3" s="37"/>
    </row>
    <row r="4" spans="1:3" x14ac:dyDescent="0.3">
      <c r="A4" s="32">
        <v>2</v>
      </c>
      <c r="B4" s="32" t="s">
        <v>174</v>
      </c>
      <c r="C4" s="25" t="s">
        <v>43</v>
      </c>
    </row>
    <row r="5" spans="1:3" x14ac:dyDescent="0.3">
      <c r="A5" s="32">
        <v>3</v>
      </c>
      <c r="B5" s="32" t="s">
        <v>175</v>
      </c>
      <c r="C5" s="25"/>
    </row>
    <row r="6" spans="1:3" x14ac:dyDescent="0.3">
      <c r="A6" s="32">
        <v>4</v>
      </c>
      <c r="B6" s="32" t="s">
        <v>176</v>
      </c>
      <c r="C6" s="25" t="s">
        <v>43</v>
      </c>
    </row>
    <row r="7" spans="1:3" x14ac:dyDescent="0.3">
      <c r="A7" s="32">
        <v>5</v>
      </c>
      <c r="B7" s="32" t="s">
        <v>177</v>
      </c>
      <c r="C7" s="38"/>
    </row>
    <row r="8" spans="1:3" x14ac:dyDescent="0.3">
      <c r="A8" s="32">
        <v>6</v>
      </c>
      <c r="B8" s="25" t="s">
        <v>178</v>
      </c>
      <c r="C8" s="66"/>
    </row>
    <row r="9" spans="1:3" x14ac:dyDescent="0.3">
      <c r="A9" s="32">
        <v>7</v>
      </c>
      <c r="B9" s="32" t="s">
        <v>179</v>
      </c>
      <c r="C9" s="66"/>
    </row>
    <row r="10" spans="1:3" x14ac:dyDescent="0.3">
      <c r="A10" s="32">
        <v>8</v>
      </c>
      <c r="B10" s="32" t="s">
        <v>198</v>
      </c>
      <c r="C10" s="66"/>
    </row>
    <row r="11" spans="1:3" x14ac:dyDescent="0.3">
      <c r="A11" s="32">
        <v>9</v>
      </c>
      <c r="B11" s="32" t="s">
        <v>217</v>
      </c>
      <c r="C11" s="66"/>
    </row>
    <row r="12" spans="1:3" x14ac:dyDescent="0.3">
      <c r="A12" s="32">
        <v>10</v>
      </c>
      <c r="B12" s="32" t="s">
        <v>6</v>
      </c>
      <c r="C12" s="66"/>
    </row>
    <row r="13" spans="1:3" x14ac:dyDescent="0.3">
      <c r="A13" s="32">
        <v>11</v>
      </c>
      <c r="B13" s="93" t="s">
        <v>250</v>
      </c>
      <c r="C13" s="2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4"/>
  <dimension ref="A1:C26"/>
  <sheetViews>
    <sheetView workbookViewId="0">
      <selection activeCell="A2" sqref="A2:G2"/>
    </sheetView>
  </sheetViews>
  <sheetFormatPr baseColWidth="10" defaultColWidth="11.33203125" defaultRowHeight="15.6" x14ac:dyDescent="0.3"/>
  <cols>
    <col min="1" max="1" width="13.109375" style="26" customWidth="1"/>
    <col min="2" max="2" width="62.88671875" style="26" customWidth="1"/>
    <col min="3" max="16384" width="11.33203125" style="26"/>
  </cols>
  <sheetData>
    <row r="1" spans="1:3" ht="16.2" thickBot="1" x14ac:dyDescent="0.35">
      <c r="A1" s="34" t="s">
        <v>143</v>
      </c>
      <c r="B1" s="40">
        <v>21</v>
      </c>
      <c r="C1" s="26">
        <f>MAX($A$3:$A$26)-1</f>
        <v>23</v>
      </c>
    </row>
    <row r="2" spans="1:3" ht="16.2" thickTop="1" x14ac:dyDescent="0.3">
      <c r="A2" s="33" t="s">
        <v>39</v>
      </c>
      <c r="B2" s="33" t="s">
        <v>40</v>
      </c>
      <c r="C2" s="26" t="s">
        <v>41</v>
      </c>
    </row>
    <row r="3" spans="1:3" x14ac:dyDescent="0.3">
      <c r="A3" s="56">
        <v>1</v>
      </c>
      <c r="B3" s="56" t="s">
        <v>180</v>
      </c>
      <c r="C3" s="76"/>
    </row>
    <row r="4" spans="1:3" x14ac:dyDescent="0.3">
      <c r="A4" s="56">
        <v>2</v>
      </c>
      <c r="B4" s="56" t="s">
        <v>181</v>
      </c>
      <c r="C4" s="77" t="s">
        <v>43</v>
      </c>
    </row>
    <row r="5" spans="1:3" x14ac:dyDescent="0.3">
      <c r="A5" s="56">
        <v>3</v>
      </c>
      <c r="B5" s="56" t="s">
        <v>182</v>
      </c>
      <c r="C5" s="77"/>
    </row>
    <row r="6" spans="1:3" x14ac:dyDescent="0.3">
      <c r="A6" s="56">
        <v>4</v>
      </c>
      <c r="B6" s="56" t="s">
        <v>183</v>
      </c>
      <c r="C6" s="77" t="s">
        <v>43</v>
      </c>
    </row>
    <row r="7" spans="1:3" ht="26.4" x14ac:dyDescent="0.3">
      <c r="A7" s="56">
        <v>5</v>
      </c>
      <c r="B7" s="56" t="s">
        <v>184</v>
      </c>
      <c r="C7" s="77"/>
    </row>
    <row r="8" spans="1:3" ht="26.4" x14ac:dyDescent="0.3">
      <c r="A8" s="56">
        <v>6</v>
      </c>
      <c r="B8" s="56" t="s">
        <v>195</v>
      </c>
      <c r="C8" s="77"/>
    </row>
    <row r="9" spans="1:3" ht="26.4" x14ac:dyDescent="0.3">
      <c r="A9" s="56">
        <v>7</v>
      </c>
      <c r="B9" s="56" t="s">
        <v>185</v>
      </c>
      <c r="C9" s="77"/>
    </row>
    <row r="10" spans="1:3" x14ac:dyDescent="0.3">
      <c r="A10" s="56">
        <v>8</v>
      </c>
      <c r="B10" s="56" t="s">
        <v>186</v>
      </c>
      <c r="C10" s="77"/>
    </row>
    <row r="11" spans="1:3" x14ac:dyDescent="0.3">
      <c r="A11" s="56">
        <v>9</v>
      </c>
      <c r="B11" s="35" t="s">
        <v>187</v>
      </c>
      <c r="C11" s="77"/>
    </row>
    <row r="12" spans="1:3" x14ac:dyDescent="0.3">
      <c r="A12" s="56">
        <v>10</v>
      </c>
      <c r="B12" s="35" t="s">
        <v>188</v>
      </c>
      <c r="C12" s="77"/>
    </row>
    <row r="13" spans="1:3" x14ac:dyDescent="0.3">
      <c r="A13" s="56">
        <v>11</v>
      </c>
      <c r="B13" s="35" t="s">
        <v>189</v>
      </c>
      <c r="C13" s="77"/>
    </row>
    <row r="14" spans="1:3" x14ac:dyDescent="0.3">
      <c r="A14" s="56">
        <v>12</v>
      </c>
      <c r="B14" s="35" t="s">
        <v>190</v>
      </c>
      <c r="C14" s="77"/>
    </row>
    <row r="15" spans="1:3" x14ac:dyDescent="0.3">
      <c r="A15" s="56">
        <v>13</v>
      </c>
      <c r="B15" s="35" t="s">
        <v>191</v>
      </c>
      <c r="C15" s="77"/>
    </row>
    <row r="16" spans="1:3" x14ac:dyDescent="0.3">
      <c r="A16" s="56">
        <v>14</v>
      </c>
      <c r="B16" s="35" t="s">
        <v>196</v>
      </c>
      <c r="C16" s="32"/>
    </row>
    <row r="17" spans="1:3" x14ac:dyDescent="0.3">
      <c r="A17" s="56">
        <v>15</v>
      </c>
      <c r="B17" s="56" t="s">
        <v>192</v>
      </c>
      <c r="C17" s="32"/>
    </row>
    <row r="18" spans="1:3" ht="27.6" x14ac:dyDescent="0.3">
      <c r="A18" s="56">
        <v>16</v>
      </c>
      <c r="B18" s="35" t="s">
        <v>197</v>
      </c>
      <c r="C18" s="32"/>
    </row>
    <row r="19" spans="1:3" ht="39.6" x14ac:dyDescent="0.3">
      <c r="A19" s="56">
        <v>17</v>
      </c>
      <c r="B19" s="56" t="s">
        <v>193</v>
      </c>
      <c r="C19" s="32"/>
    </row>
    <row r="20" spans="1:3" x14ac:dyDescent="0.3">
      <c r="A20" s="56">
        <v>18</v>
      </c>
      <c r="B20" s="35" t="s">
        <v>194</v>
      </c>
      <c r="C20" s="32"/>
    </row>
    <row r="21" spans="1:3" ht="27.6" x14ac:dyDescent="0.3">
      <c r="A21" s="56">
        <v>19</v>
      </c>
      <c r="B21" s="35" t="s">
        <v>199</v>
      </c>
      <c r="C21" s="32"/>
    </row>
    <row r="22" spans="1:3" ht="27.6" x14ac:dyDescent="0.3">
      <c r="A22" s="56">
        <v>20</v>
      </c>
      <c r="B22" s="35" t="s">
        <v>229</v>
      </c>
      <c r="C22" s="32"/>
    </row>
    <row r="23" spans="1:3" x14ac:dyDescent="0.3">
      <c r="A23" s="56">
        <v>21</v>
      </c>
      <c r="B23" s="35" t="s">
        <v>230</v>
      </c>
      <c r="C23" s="32"/>
    </row>
    <row r="24" spans="1:3" x14ac:dyDescent="0.3">
      <c r="A24" s="56">
        <v>22</v>
      </c>
      <c r="B24" s="35" t="s">
        <v>231</v>
      </c>
      <c r="C24" s="32"/>
    </row>
    <row r="25" spans="1:3" x14ac:dyDescent="0.3">
      <c r="A25" s="56">
        <v>23</v>
      </c>
      <c r="B25" s="35" t="s">
        <v>6</v>
      </c>
      <c r="C25" s="32"/>
    </row>
    <row r="26" spans="1:3" x14ac:dyDescent="0.3">
      <c r="A26" s="56">
        <v>24</v>
      </c>
      <c r="B26" s="93" t="s">
        <v>250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5"/>
  <dimension ref="A1:C26"/>
  <sheetViews>
    <sheetView workbookViewId="0">
      <selection activeCell="A2" sqref="A2:G2"/>
    </sheetView>
  </sheetViews>
  <sheetFormatPr baseColWidth="10" defaultColWidth="11.33203125" defaultRowHeight="15.6" x14ac:dyDescent="0.3"/>
  <cols>
    <col min="1" max="1" width="13.109375" style="26" customWidth="1"/>
    <col min="2" max="2" width="55.109375" style="26" customWidth="1"/>
    <col min="3" max="16384" width="11.33203125" style="26"/>
  </cols>
  <sheetData>
    <row r="1" spans="1:3" ht="16.2" thickBot="1" x14ac:dyDescent="0.35">
      <c r="A1" s="26" t="s">
        <v>144</v>
      </c>
      <c r="B1" s="40">
        <v>21</v>
      </c>
      <c r="C1" s="26">
        <f>MAX($A$3:$A$26)-1</f>
        <v>23</v>
      </c>
    </row>
    <row r="2" spans="1:3" ht="16.2" thickTop="1" x14ac:dyDescent="0.3">
      <c r="A2" s="33" t="s">
        <v>39</v>
      </c>
      <c r="B2" s="33" t="s">
        <v>40</v>
      </c>
      <c r="C2" s="26" t="s">
        <v>41</v>
      </c>
    </row>
    <row r="3" spans="1:3" x14ac:dyDescent="0.3">
      <c r="A3" s="56">
        <v>1</v>
      </c>
      <c r="B3" s="56" t="s">
        <v>180</v>
      </c>
      <c r="C3" s="76"/>
    </row>
    <row r="4" spans="1:3" x14ac:dyDescent="0.3">
      <c r="A4" s="56">
        <v>2</v>
      </c>
      <c r="B4" s="56" t="s">
        <v>181</v>
      </c>
      <c r="C4" s="77" t="s">
        <v>43</v>
      </c>
    </row>
    <row r="5" spans="1:3" x14ac:dyDescent="0.3">
      <c r="A5" s="56">
        <v>3</v>
      </c>
      <c r="B5" s="56" t="s">
        <v>182</v>
      </c>
      <c r="C5" s="77"/>
    </row>
    <row r="6" spans="1:3" x14ac:dyDescent="0.3">
      <c r="A6" s="56">
        <v>4</v>
      </c>
      <c r="B6" s="56" t="s">
        <v>183</v>
      </c>
      <c r="C6" s="77" t="s">
        <v>43</v>
      </c>
    </row>
    <row r="7" spans="1:3" ht="26.4" x14ac:dyDescent="0.3">
      <c r="A7" s="56">
        <v>5</v>
      </c>
      <c r="B7" s="56" t="s">
        <v>184</v>
      </c>
      <c r="C7" s="77"/>
    </row>
    <row r="8" spans="1:3" ht="26.4" x14ac:dyDescent="0.3">
      <c r="A8" s="56">
        <v>6</v>
      </c>
      <c r="B8" s="56" t="s">
        <v>195</v>
      </c>
      <c r="C8" s="77"/>
    </row>
    <row r="9" spans="1:3" ht="26.4" x14ac:dyDescent="0.3">
      <c r="A9" s="56">
        <v>7</v>
      </c>
      <c r="B9" s="56" t="s">
        <v>185</v>
      </c>
      <c r="C9" s="77"/>
    </row>
    <row r="10" spans="1:3" x14ac:dyDescent="0.3">
      <c r="A10" s="56">
        <v>8</v>
      </c>
      <c r="B10" s="56" t="s">
        <v>186</v>
      </c>
      <c r="C10" s="77"/>
    </row>
    <row r="11" spans="1:3" x14ac:dyDescent="0.3">
      <c r="A11" s="56">
        <v>9</v>
      </c>
      <c r="B11" s="35" t="s">
        <v>187</v>
      </c>
      <c r="C11" s="77"/>
    </row>
    <row r="12" spans="1:3" x14ac:dyDescent="0.3">
      <c r="A12" s="56">
        <v>10</v>
      </c>
      <c r="B12" s="35" t="s">
        <v>188</v>
      </c>
      <c r="C12" s="77"/>
    </row>
    <row r="13" spans="1:3" x14ac:dyDescent="0.3">
      <c r="A13" s="56">
        <v>11</v>
      </c>
      <c r="B13" s="35" t="s">
        <v>189</v>
      </c>
      <c r="C13" s="77"/>
    </row>
    <row r="14" spans="1:3" x14ac:dyDescent="0.3">
      <c r="A14" s="56">
        <v>12</v>
      </c>
      <c r="B14" s="35" t="s">
        <v>190</v>
      </c>
      <c r="C14" s="77"/>
    </row>
    <row r="15" spans="1:3" x14ac:dyDescent="0.3">
      <c r="A15" s="56">
        <v>13</v>
      </c>
      <c r="B15" s="35" t="s">
        <v>191</v>
      </c>
      <c r="C15" s="77"/>
    </row>
    <row r="16" spans="1:3" x14ac:dyDescent="0.3">
      <c r="A16" s="56">
        <v>14</v>
      </c>
      <c r="B16" s="35" t="s">
        <v>196</v>
      </c>
      <c r="C16" s="32"/>
    </row>
    <row r="17" spans="1:3" x14ac:dyDescent="0.3">
      <c r="A17" s="56">
        <v>15</v>
      </c>
      <c r="B17" s="56" t="s">
        <v>192</v>
      </c>
      <c r="C17" s="32"/>
    </row>
    <row r="18" spans="1:3" ht="27.6" x14ac:dyDescent="0.3">
      <c r="A18" s="56">
        <v>16</v>
      </c>
      <c r="B18" s="35" t="s">
        <v>197</v>
      </c>
      <c r="C18" s="32"/>
    </row>
    <row r="19" spans="1:3" ht="39.6" x14ac:dyDescent="0.3">
      <c r="A19" s="56">
        <v>17</v>
      </c>
      <c r="B19" s="56" t="s">
        <v>193</v>
      </c>
      <c r="C19" s="32"/>
    </row>
    <row r="20" spans="1:3" x14ac:dyDescent="0.3">
      <c r="A20" s="56">
        <v>18</v>
      </c>
      <c r="B20" s="35" t="s">
        <v>194</v>
      </c>
      <c r="C20" s="32"/>
    </row>
    <row r="21" spans="1:3" ht="27.6" x14ac:dyDescent="0.3">
      <c r="A21" s="56">
        <v>19</v>
      </c>
      <c r="B21" s="35" t="s">
        <v>199</v>
      </c>
      <c r="C21" s="32"/>
    </row>
    <row r="22" spans="1:3" ht="41.4" x14ac:dyDescent="0.3">
      <c r="A22" s="56">
        <v>20</v>
      </c>
      <c r="B22" s="35" t="s">
        <v>229</v>
      </c>
      <c r="C22" s="32"/>
    </row>
    <row r="23" spans="1:3" x14ac:dyDescent="0.3">
      <c r="A23" s="56">
        <v>21</v>
      </c>
      <c r="B23" s="35" t="s">
        <v>230</v>
      </c>
      <c r="C23" s="32"/>
    </row>
    <row r="24" spans="1:3" x14ac:dyDescent="0.3">
      <c r="A24" s="56">
        <v>22</v>
      </c>
      <c r="B24" s="35" t="s">
        <v>231</v>
      </c>
      <c r="C24" s="32"/>
    </row>
    <row r="25" spans="1:3" x14ac:dyDescent="0.3">
      <c r="A25" s="56">
        <v>23</v>
      </c>
      <c r="B25" s="35" t="s">
        <v>6</v>
      </c>
      <c r="C25" s="32"/>
    </row>
    <row r="26" spans="1:3" x14ac:dyDescent="0.3">
      <c r="A26" s="56">
        <v>24</v>
      </c>
      <c r="B26" s="93" t="s">
        <v>250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6"/>
  <dimension ref="A1:C26"/>
  <sheetViews>
    <sheetView workbookViewId="0">
      <selection activeCell="A2" sqref="A2:G2"/>
    </sheetView>
  </sheetViews>
  <sheetFormatPr baseColWidth="10" defaultColWidth="11.33203125" defaultRowHeight="15.6" x14ac:dyDescent="0.3"/>
  <cols>
    <col min="1" max="1" width="13.109375" style="26" customWidth="1"/>
    <col min="2" max="2" width="55.109375" style="25" customWidth="1"/>
    <col min="3" max="16384" width="11.33203125" style="26"/>
  </cols>
  <sheetData>
    <row r="1" spans="1:3" ht="16.2" thickBot="1" x14ac:dyDescent="0.35">
      <c r="A1" s="34" t="s">
        <v>145</v>
      </c>
      <c r="B1" s="39">
        <v>22</v>
      </c>
      <c r="C1" s="26">
        <f>MAX($A$3:$A$26)-1</f>
        <v>23</v>
      </c>
    </row>
    <row r="2" spans="1:3" ht="16.2" thickTop="1" x14ac:dyDescent="0.3">
      <c r="A2" s="33" t="s">
        <v>39</v>
      </c>
      <c r="B2" s="28" t="s">
        <v>40</v>
      </c>
      <c r="C2" s="26" t="s">
        <v>41</v>
      </c>
    </row>
    <row r="3" spans="1:3" x14ac:dyDescent="0.3">
      <c r="A3" s="56">
        <v>1</v>
      </c>
      <c r="B3" s="56" t="s">
        <v>180</v>
      </c>
      <c r="C3" s="76"/>
    </row>
    <row r="4" spans="1:3" x14ac:dyDescent="0.3">
      <c r="A4" s="56">
        <v>2</v>
      </c>
      <c r="B4" s="56" t="s">
        <v>181</v>
      </c>
      <c r="C4" s="77" t="s">
        <v>43</v>
      </c>
    </row>
    <row r="5" spans="1:3" x14ac:dyDescent="0.3">
      <c r="A5" s="56">
        <v>3</v>
      </c>
      <c r="B5" s="56" t="s">
        <v>182</v>
      </c>
      <c r="C5" s="77"/>
    </row>
    <row r="6" spans="1:3" x14ac:dyDescent="0.3">
      <c r="A6" s="56">
        <v>4</v>
      </c>
      <c r="B6" s="56" t="s">
        <v>183</v>
      </c>
      <c r="C6" s="77" t="s">
        <v>43</v>
      </c>
    </row>
    <row r="7" spans="1:3" ht="26.4" x14ac:dyDescent="0.3">
      <c r="A7" s="56">
        <v>5</v>
      </c>
      <c r="B7" s="56" t="s">
        <v>184</v>
      </c>
      <c r="C7" s="77"/>
    </row>
    <row r="8" spans="1:3" ht="26.4" x14ac:dyDescent="0.3">
      <c r="A8" s="56">
        <v>6</v>
      </c>
      <c r="B8" s="56" t="s">
        <v>195</v>
      </c>
      <c r="C8" s="77"/>
    </row>
    <row r="9" spans="1:3" ht="26.4" x14ac:dyDescent="0.3">
      <c r="A9" s="56">
        <v>7</v>
      </c>
      <c r="B9" s="56" t="s">
        <v>185</v>
      </c>
      <c r="C9" s="77"/>
    </row>
    <row r="10" spans="1:3" x14ac:dyDescent="0.3">
      <c r="A10" s="56">
        <v>8</v>
      </c>
      <c r="B10" s="56" t="s">
        <v>186</v>
      </c>
      <c r="C10" s="77"/>
    </row>
    <row r="11" spans="1:3" x14ac:dyDescent="0.3">
      <c r="A11" s="56">
        <v>9</v>
      </c>
      <c r="B11" s="35" t="s">
        <v>187</v>
      </c>
      <c r="C11" s="77"/>
    </row>
    <row r="12" spans="1:3" x14ac:dyDescent="0.3">
      <c r="A12" s="56">
        <v>10</v>
      </c>
      <c r="B12" s="35" t="s">
        <v>188</v>
      </c>
      <c r="C12" s="77"/>
    </row>
    <row r="13" spans="1:3" x14ac:dyDescent="0.3">
      <c r="A13" s="56">
        <v>11</v>
      </c>
      <c r="B13" s="35" t="s">
        <v>189</v>
      </c>
      <c r="C13" s="77"/>
    </row>
    <row r="14" spans="1:3" x14ac:dyDescent="0.3">
      <c r="A14" s="56">
        <v>12</v>
      </c>
      <c r="B14" s="35" t="s">
        <v>190</v>
      </c>
      <c r="C14" s="77"/>
    </row>
    <row r="15" spans="1:3" x14ac:dyDescent="0.3">
      <c r="A15" s="56">
        <v>13</v>
      </c>
      <c r="B15" s="35" t="s">
        <v>191</v>
      </c>
      <c r="C15" s="77"/>
    </row>
    <row r="16" spans="1:3" x14ac:dyDescent="0.3">
      <c r="A16" s="56">
        <v>14</v>
      </c>
      <c r="B16" s="35" t="s">
        <v>196</v>
      </c>
      <c r="C16" s="32"/>
    </row>
    <row r="17" spans="1:3" x14ac:dyDescent="0.3">
      <c r="A17" s="56">
        <v>15</v>
      </c>
      <c r="B17" s="56" t="s">
        <v>192</v>
      </c>
      <c r="C17" s="32"/>
    </row>
    <row r="18" spans="1:3" ht="27.6" x14ac:dyDescent="0.3">
      <c r="A18" s="56">
        <v>16</v>
      </c>
      <c r="B18" s="35" t="s">
        <v>197</v>
      </c>
      <c r="C18" s="32"/>
    </row>
    <row r="19" spans="1:3" ht="39.6" x14ac:dyDescent="0.3">
      <c r="A19" s="56">
        <v>17</v>
      </c>
      <c r="B19" s="56" t="s">
        <v>193</v>
      </c>
      <c r="C19" s="32"/>
    </row>
    <row r="20" spans="1:3" x14ac:dyDescent="0.3">
      <c r="A20" s="56">
        <v>18</v>
      </c>
      <c r="B20" s="35" t="s">
        <v>194</v>
      </c>
      <c r="C20" s="32"/>
    </row>
    <row r="21" spans="1:3" ht="27.6" x14ac:dyDescent="0.3">
      <c r="A21" s="56">
        <v>19</v>
      </c>
      <c r="B21" s="35" t="s">
        <v>199</v>
      </c>
      <c r="C21" s="32"/>
    </row>
    <row r="22" spans="1:3" ht="41.4" x14ac:dyDescent="0.3">
      <c r="A22" s="56">
        <v>20</v>
      </c>
      <c r="B22" s="35" t="s">
        <v>229</v>
      </c>
      <c r="C22" s="32"/>
    </row>
    <row r="23" spans="1:3" x14ac:dyDescent="0.3">
      <c r="A23" s="56">
        <v>21</v>
      </c>
      <c r="B23" s="35" t="s">
        <v>230</v>
      </c>
      <c r="C23" s="32"/>
    </row>
    <row r="24" spans="1:3" x14ac:dyDescent="0.3">
      <c r="A24" s="56">
        <v>22</v>
      </c>
      <c r="B24" s="35" t="s">
        <v>231</v>
      </c>
      <c r="C24" s="32"/>
    </row>
    <row r="25" spans="1:3" x14ac:dyDescent="0.3">
      <c r="A25" s="56">
        <v>23</v>
      </c>
      <c r="B25" s="35" t="s">
        <v>6</v>
      </c>
      <c r="C25" s="32"/>
    </row>
    <row r="26" spans="1:3" x14ac:dyDescent="0.3">
      <c r="A26" s="56">
        <v>24</v>
      </c>
      <c r="B26" s="93" t="s">
        <v>250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7"/>
  <dimension ref="A1:D24"/>
  <sheetViews>
    <sheetView workbookViewId="0">
      <selection activeCell="A2" sqref="A2:G2"/>
    </sheetView>
  </sheetViews>
  <sheetFormatPr baseColWidth="10" defaultColWidth="11.33203125" defaultRowHeight="15.6" x14ac:dyDescent="0.3"/>
  <cols>
    <col min="1" max="1" width="13.109375" style="26" customWidth="1"/>
    <col min="2" max="2" width="54" style="25" bestFit="1" customWidth="1"/>
    <col min="3" max="16384" width="11.33203125" style="26"/>
  </cols>
  <sheetData>
    <row r="1" spans="1:4" ht="16.2" thickBot="1" x14ac:dyDescent="0.35">
      <c r="A1" s="26" t="s">
        <v>133</v>
      </c>
      <c r="B1" s="39">
        <v>22</v>
      </c>
      <c r="C1" s="26">
        <f>MAX($A$3:$A$24)-1</f>
        <v>21</v>
      </c>
    </row>
    <row r="2" spans="1:4" ht="16.2" thickTop="1" x14ac:dyDescent="0.3">
      <c r="A2" s="33" t="s">
        <v>39</v>
      </c>
      <c r="B2" s="28" t="s">
        <v>40</v>
      </c>
      <c r="C2" s="26" t="s">
        <v>41</v>
      </c>
    </row>
    <row r="3" spans="1:4" x14ac:dyDescent="0.3">
      <c r="A3" s="32">
        <v>1</v>
      </c>
      <c r="B3" s="32" t="s">
        <v>148</v>
      </c>
      <c r="C3" s="37"/>
      <c r="D3" s="30"/>
    </row>
    <row r="4" spans="1:4" x14ac:dyDescent="0.3">
      <c r="A4" s="32">
        <v>2</v>
      </c>
      <c r="B4" s="32" t="s">
        <v>149</v>
      </c>
      <c r="C4" s="25" t="s">
        <v>43</v>
      </c>
    </row>
    <row r="5" spans="1:4" x14ac:dyDescent="0.3">
      <c r="A5" s="32">
        <v>3</v>
      </c>
      <c r="B5" s="32" t="s">
        <v>150</v>
      </c>
      <c r="C5" s="25"/>
      <c r="D5" s="31"/>
    </row>
    <row r="6" spans="1:4" x14ac:dyDescent="0.3">
      <c r="A6" s="32">
        <v>4</v>
      </c>
      <c r="B6" s="32" t="s">
        <v>151</v>
      </c>
      <c r="C6" s="25" t="s">
        <v>43</v>
      </c>
      <c r="D6" s="31"/>
    </row>
    <row r="7" spans="1:4" x14ac:dyDescent="0.3">
      <c r="A7" s="32">
        <v>5</v>
      </c>
      <c r="B7" s="32" t="s">
        <v>201</v>
      </c>
      <c r="C7" s="25"/>
      <c r="D7" s="31"/>
    </row>
    <row r="8" spans="1:4" x14ac:dyDescent="0.3">
      <c r="A8" s="32">
        <v>6</v>
      </c>
      <c r="B8" s="32" t="s">
        <v>202</v>
      </c>
      <c r="C8" s="25" t="s">
        <v>43</v>
      </c>
      <c r="D8" s="31"/>
    </row>
    <row r="9" spans="1:4" x14ac:dyDescent="0.3">
      <c r="A9" s="32">
        <v>7</v>
      </c>
      <c r="B9" s="32" t="s">
        <v>232</v>
      </c>
      <c r="C9" s="25"/>
      <c r="D9" s="31"/>
    </row>
    <row r="10" spans="1:4" x14ac:dyDescent="0.3">
      <c r="A10" s="32">
        <v>8</v>
      </c>
      <c r="B10" s="32" t="s">
        <v>233</v>
      </c>
      <c r="C10" s="25" t="s">
        <v>43</v>
      </c>
      <c r="D10" s="31"/>
    </row>
    <row r="11" spans="1:4" x14ac:dyDescent="0.3">
      <c r="A11" s="32">
        <v>9</v>
      </c>
      <c r="B11" s="32" t="s">
        <v>152</v>
      </c>
      <c r="C11" s="25"/>
      <c r="D11" s="31"/>
    </row>
    <row r="12" spans="1:4" x14ac:dyDescent="0.3">
      <c r="A12" s="32">
        <v>10</v>
      </c>
      <c r="B12" s="32" t="s">
        <v>153</v>
      </c>
      <c r="C12" s="25"/>
      <c r="D12" s="31"/>
    </row>
    <row r="13" spans="1:4" x14ac:dyDescent="0.3">
      <c r="A13" s="32">
        <v>11</v>
      </c>
      <c r="B13" s="32" t="s">
        <v>154</v>
      </c>
      <c r="C13" s="25"/>
      <c r="D13" s="31"/>
    </row>
    <row r="14" spans="1:4" x14ac:dyDescent="0.3">
      <c r="A14" s="32">
        <v>12</v>
      </c>
      <c r="B14" s="35" t="s">
        <v>155</v>
      </c>
      <c r="C14" s="25"/>
      <c r="D14" s="31"/>
    </row>
    <row r="15" spans="1:4" ht="27.6" x14ac:dyDescent="0.3">
      <c r="A15" s="32">
        <v>13</v>
      </c>
      <c r="B15" s="35" t="s">
        <v>156</v>
      </c>
      <c r="C15" s="25"/>
      <c r="D15" s="31"/>
    </row>
    <row r="16" spans="1:4" x14ac:dyDescent="0.3">
      <c r="A16" s="32">
        <v>14</v>
      </c>
      <c r="B16" s="35" t="s">
        <v>157</v>
      </c>
      <c r="C16" s="25"/>
      <c r="D16" s="31"/>
    </row>
    <row r="17" spans="1:4" x14ac:dyDescent="0.3">
      <c r="A17" s="32">
        <v>15</v>
      </c>
      <c r="B17" s="32" t="s">
        <v>218</v>
      </c>
      <c r="C17" s="25"/>
      <c r="D17" s="31"/>
    </row>
    <row r="18" spans="1:4" x14ac:dyDescent="0.3">
      <c r="A18" s="32">
        <v>16</v>
      </c>
      <c r="B18" s="32" t="s">
        <v>227</v>
      </c>
      <c r="C18" s="25"/>
      <c r="D18" s="31"/>
    </row>
    <row r="19" spans="1:4" x14ac:dyDescent="0.3">
      <c r="A19" s="32">
        <v>17</v>
      </c>
      <c r="B19" s="32" t="s">
        <v>234</v>
      </c>
      <c r="C19" s="25"/>
      <c r="D19" s="31"/>
    </row>
    <row r="20" spans="1:4" x14ac:dyDescent="0.3">
      <c r="A20" s="32">
        <v>18</v>
      </c>
      <c r="B20" s="32" t="s">
        <v>264</v>
      </c>
      <c r="C20" s="25"/>
      <c r="D20" s="31"/>
    </row>
    <row r="21" spans="1:4" x14ac:dyDescent="0.3">
      <c r="A21" s="32">
        <v>19</v>
      </c>
      <c r="B21" s="32" t="s">
        <v>263</v>
      </c>
      <c r="C21" s="25"/>
      <c r="D21" s="31"/>
    </row>
    <row r="22" spans="1:4" x14ac:dyDescent="0.3">
      <c r="A22" s="32">
        <v>20</v>
      </c>
      <c r="B22" s="32" t="s">
        <v>266</v>
      </c>
      <c r="C22" s="25"/>
      <c r="D22" s="31"/>
    </row>
    <row r="23" spans="1:4" x14ac:dyDescent="0.3">
      <c r="A23" s="32">
        <v>21</v>
      </c>
      <c r="B23" s="32" t="s">
        <v>6</v>
      </c>
      <c r="C23" s="25"/>
      <c r="D23" s="30"/>
    </row>
    <row r="24" spans="1:4" x14ac:dyDescent="0.3">
      <c r="A24" s="32">
        <v>22</v>
      </c>
      <c r="B24" s="93" t="s">
        <v>250</v>
      </c>
      <c r="C24" s="2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
  <sheetViews>
    <sheetView workbookViewId="0">
      <selection activeCell="I14" sqref="I14"/>
    </sheetView>
  </sheetViews>
  <sheetFormatPr baseColWidth="10" defaultColWidth="11.33203125" defaultRowHeight="13.8" x14ac:dyDescent="0.25"/>
  <cols>
    <col min="1" max="16384" width="11.33203125" style="84"/>
  </cols>
  <sheetData/>
  <sheetProtection algorithmName="SHA-512" hashValue="S9TMEXXZMrcQWybQ0jTJTm/WRjv/Q83j48njz5BPROxVHjB4WBLWMzB1QwUv5Ss6G8yMVhPEN1MVyZOLm+e9pg==" saltValue="hUz2BQNbzoFwgQHXyjozJw=="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9"/>
  <dimension ref="A1:C21"/>
  <sheetViews>
    <sheetView workbookViewId="0">
      <selection activeCell="A2" sqref="A2:G2"/>
    </sheetView>
  </sheetViews>
  <sheetFormatPr baseColWidth="10" defaultColWidth="11.33203125" defaultRowHeight="15.6" x14ac:dyDescent="0.3"/>
  <cols>
    <col min="1" max="1" width="13.109375" style="26" customWidth="1"/>
    <col min="2" max="2" width="56.77734375" style="26" customWidth="1"/>
    <col min="3" max="16384" width="11.33203125" style="26"/>
  </cols>
  <sheetData>
    <row r="1" spans="1:3" x14ac:dyDescent="0.3">
      <c r="A1" s="69" t="s">
        <v>146</v>
      </c>
      <c r="B1" s="75">
        <v>19</v>
      </c>
      <c r="C1" s="69">
        <f>MAX($A$3:$A$21)-1</f>
        <v>18</v>
      </c>
    </row>
    <row r="2" spans="1:3" x14ac:dyDescent="0.3">
      <c r="A2" s="70" t="s">
        <v>39</v>
      </c>
      <c r="B2" s="70" t="s">
        <v>40</v>
      </c>
      <c r="C2" s="69" t="s">
        <v>41</v>
      </c>
    </row>
    <row r="3" spans="1:3" x14ac:dyDescent="0.3">
      <c r="A3" s="32">
        <v>1</v>
      </c>
      <c r="B3" s="32" t="s">
        <v>148</v>
      </c>
      <c r="C3" s="37"/>
    </row>
    <row r="4" spans="1:3" x14ac:dyDescent="0.3">
      <c r="A4" s="32">
        <v>2</v>
      </c>
      <c r="B4" s="32" t="s">
        <v>149</v>
      </c>
      <c r="C4" s="25" t="s">
        <v>43</v>
      </c>
    </row>
    <row r="5" spans="1:3" x14ac:dyDescent="0.3">
      <c r="A5" s="32">
        <v>3</v>
      </c>
      <c r="B5" s="32" t="s">
        <v>150</v>
      </c>
      <c r="C5" s="25"/>
    </row>
    <row r="6" spans="1:3" x14ac:dyDescent="0.3">
      <c r="A6" s="32">
        <v>4</v>
      </c>
      <c r="B6" s="32" t="s">
        <v>151</v>
      </c>
      <c r="C6" s="25" t="s">
        <v>43</v>
      </c>
    </row>
    <row r="7" spans="1:3" x14ac:dyDescent="0.3">
      <c r="A7" s="32">
        <v>5</v>
      </c>
      <c r="B7" s="32" t="s">
        <v>201</v>
      </c>
      <c r="C7" s="25"/>
    </row>
    <row r="8" spans="1:3" x14ac:dyDescent="0.3">
      <c r="A8" s="32">
        <v>6</v>
      </c>
      <c r="B8" s="32" t="s">
        <v>202</v>
      </c>
      <c r="C8" s="25" t="s">
        <v>43</v>
      </c>
    </row>
    <row r="9" spans="1:3" x14ac:dyDescent="0.3">
      <c r="A9" s="32">
        <v>7</v>
      </c>
      <c r="B9" s="32" t="s">
        <v>232</v>
      </c>
      <c r="C9" s="25"/>
    </row>
    <row r="10" spans="1:3" x14ac:dyDescent="0.3">
      <c r="A10" s="32">
        <v>8</v>
      </c>
      <c r="B10" s="32" t="s">
        <v>233</v>
      </c>
      <c r="C10" s="25" t="s">
        <v>43</v>
      </c>
    </row>
    <row r="11" spans="1:3" x14ac:dyDescent="0.3">
      <c r="A11" s="32">
        <v>9</v>
      </c>
      <c r="B11" s="32" t="s">
        <v>152</v>
      </c>
      <c r="C11" s="25"/>
    </row>
    <row r="12" spans="1:3" x14ac:dyDescent="0.3">
      <c r="A12" s="32">
        <v>10</v>
      </c>
      <c r="B12" s="32" t="s">
        <v>153</v>
      </c>
      <c r="C12" s="25"/>
    </row>
    <row r="13" spans="1:3" x14ac:dyDescent="0.3">
      <c r="A13" s="32">
        <v>11</v>
      </c>
      <c r="B13" s="32" t="s">
        <v>154</v>
      </c>
      <c r="C13" s="25"/>
    </row>
    <row r="14" spans="1:3" x14ac:dyDescent="0.3">
      <c r="A14" s="32">
        <v>12</v>
      </c>
      <c r="B14" s="35" t="s">
        <v>155</v>
      </c>
      <c r="C14" s="25"/>
    </row>
    <row r="15" spans="1:3" ht="27.6" x14ac:dyDescent="0.3">
      <c r="A15" s="32">
        <v>13</v>
      </c>
      <c r="B15" s="35" t="s">
        <v>156</v>
      </c>
      <c r="C15" s="25"/>
    </row>
    <row r="16" spans="1:3" x14ac:dyDescent="0.3">
      <c r="A16" s="32">
        <v>14</v>
      </c>
      <c r="B16" s="35" t="s">
        <v>157</v>
      </c>
      <c r="C16" s="25"/>
    </row>
    <row r="17" spans="1:3" x14ac:dyDescent="0.3">
      <c r="A17" s="32">
        <v>15</v>
      </c>
      <c r="B17" s="32" t="s">
        <v>218</v>
      </c>
      <c r="C17" s="25"/>
    </row>
    <row r="18" spans="1:3" x14ac:dyDescent="0.3">
      <c r="A18" s="32">
        <v>16</v>
      </c>
      <c r="B18" s="32" t="s">
        <v>227</v>
      </c>
      <c r="C18" s="25"/>
    </row>
    <row r="19" spans="1:3" x14ac:dyDescent="0.3">
      <c r="A19" s="32">
        <v>17</v>
      </c>
      <c r="B19" s="32" t="s">
        <v>234</v>
      </c>
      <c r="C19" s="25"/>
    </row>
    <row r="20" spans="1:3" x14ac:dyDescent="0.3">
      <c r="A20" s="32">
        <v>18</v>
      </c>
      <c r="B20" s="32" t="s">
        <v>6</v>
      </c>
      <c r="C20" s="25"/>
    </row>
    <row r="21" spans="1:3" x14ac:dyDescent="0.3">
      <c r="A21" s="32">
        <v>19</v>
      </c>
      <c r="B21" s="93" t="s">
        <v>250</v>
      </c>
      <c r="C21" s="2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20"/>
  <dimension ref="A1:C26"/>
  <sheetViews>
    <sheetView topLeftCell="A7" workbookViewId="0">
      <selection activeCell="A2" sqref="A2:G2"/>
    </sheetView>
  </sheetViews>
  <sheetFormatPr baseColWidth="10" defaultColWidth="11.33203125" defaultRowHeight="15.6" x14ac:dyDescent="0.3"/>
  <cols>
    <col min="1" max="1" width="13.109375" style="26" customWidth="1"/>
    <col min="2" max="2" width="58" style="26" customWidth="1"/>
    <col min="3" max="16384" width="11.33203125" style="26"/>
  </cols>
  <sheetData>
    <row r="1" spans="1:3" ht="16.2" thickBot="1" x14ac:dyDescent="0.35">
      <c r="A1" s="26" t="s">
        <v>147</v>
      </c>
      <c r="B1" s="40">
        <v>24</v>
      </c>
      <c r="C1" s="26">
        <f>MAX($A$3:$A$26)-1</f>
        <v>23</v>
      </c>
    </row>
    <row r="2" spans="1:3" ht="16.2" thickTop="1" x14ac:dyDescent="0.3">
      <c r="A2" s="33" t="s">
        <v>39</v>
      </c>
      <c r="B2" s="33" t="s">
        <v>40</v>
      </c>
      <c r="C2" s="26" t="s">
        <v>41</v>
      </c>
    </row>
    <row r="3" spans="1:3" x14ac:dyDescent="0.3">
      <c r="A3" s="55">
        <v>1</v>
      </c>
      <c r="B3" s="32" t="s">
        <v>158</v>
      </c>
      <c r="C3" s="55"/>
    </row>
    <row r="4" spans="1:3" x14ac:dyDescent="0.3">
      <c r="A4" s="55">
        <v>2</v>
      </c>
      <c r="B4" s="32" t="s">
        <v>159</v>
      </c>
      <c r="C4" s="55" t="s">
        <v>43</v>
      </c>
    </row>
    <row r="5" spans="1:3" x14ac:dyDescent="0.3">
      <c r="A5" s="55">
        <v>3</v>
      </c>
      <c r="B5" s="32" t="s">
        <v>160</v>
      </c>
      <c r="C5" s="55"/>
    </row>
    <row r="6" spans="1:3" x14ac:dyDescent="0.3">
      <c r="A6" s="55">
        <v>4</v>
      </c>
      <c r="B6" s="32" t="s">
        <v>161</v>
      </c>
      <c r="C6" s="55" t="s">
        <v>43</v>
      </c>
    </row>
    <row r="7" spans="1:3" x14ac:dyDescent="0.3">
      <c r="A7" s="55">
        <v>5</v>
      </c>
      <c r="B7" s="32" t="s">
        <v>162</v>
      </c>
      <c r="C7" s="55"/>
    </row>
    <row r="8" spans="1:3" x14ac:dyDescent="0.3">
      <c r="A8" s="55">
        <v>6</v>
      </c>
      <c r="B8" s="32" t="s">
        <v>163</v>
      </c>
      <c r="C8" s="55"/>
    </row>
    <row r="9" spans="1:3" x14ac:dyDescent="0.3">
      <c r="A9" s="55">
        <v>7</v>
      </c>
      <c r="B9" s="32" t="s">
        <v>164</v>
      </c>
      <c r="C9" s="55"/>
    </row>
    <row r="10" spans="1:3" ht="27.6" x14ac:dyDescent="0.3">
      <c r="A10" s="55">
        <v>8</v>
      </c>
      <c r="B10" s="35" t="s">
        <v>165</v>
      </c>
      <c r="C10" s="55"/>
    </row>
    <row r="11" spans="1:3" x14ac:dyDescent="0.3">
      <c r="A11" s="55">
        <v>9</v>
      </c>
      <c r="B11" s="35" t="s">
        <v>170</v>
      </c>
      <c r="C11" s="55"/>
    </row>
    <row r="12" spans="1:3" ht="27.6" x14ac:dyDescent="0.3">
      <c r="A12" s="55">
        <v>10</v>
      </c>
      <c r="B12" s="35" t="s">
        <v>166</v>
      </c>
      <c r="C12" s="55"/>
    </row>
    <row r="13" spans="1:3" ht="27.6" x14ac:dyDescent="0.3">
      <c r="A13" s="55">
        <v>11</v>
      </c>
      <c r="B13" s="35" t="s">
        <v>171</v>
      </c>
      <c r="C13" s="55"/>
    </row>
    <row r="14" spans="1:3" ht="27.6" x14ac:dyDescent="0.3">
      <c r="A14" s="55">
        <v>12</v>
      </c>
      <c r="B14" s="35" t="s">
        <v>167</v>
      </c>
      <c r="C14" s="55"/>
    </row>
    <row r="15" spans="1:3" ht="27.6" x14ac:dyDescent="0.3">
      <c r="A15" s="55">
        <v>13</v>
      </c>
      <c r="B15" s="35" t="s">
        <v>168</v>
      </c>
      <c r="C15" s="55"/>
    </row>
    <row r="16" spans="1:3" ht="41.4" x14ac:dyDescent="0.3">
      <c r="A16" s="55">
        <v>14</v>
      </c>
      <c r="B16" s="35" t="s">
        <v>169</v>
      </c>
      <c r="C16" s="55"/>
    </row>
    <row r="17" spans="1:3" x14ac:dyDescent="0.3">
      <c r="A17" s="55">
        <v>15</v>
      </c>
      <c r="B17" s="35" t="s">
        <v>157</v>
      </c>
      <c r="C17" s="55"/>
    </row>
    <row r="18" spans="1:3" x14ac:dyDescent="0.3">
      <c r="A18" s="55">
        <v>16</v>
      </c>
      <c r="B18" s="35" t="s">
        <v>228</v>
      </c>
      <c r="C18" s="55"/>
    </row>
    <row r="19" spans="1:3" x14ac:dyDescent="0.3">
      <c r="A19" s="55">
        <v>17</v>
      </c>
      <c r="B19" s="32" t="s">
        <v>234</v>
      </c>
      <c r="C19" s="25"/>
    </row>
    <row r="20" spans="1:3" x14ac:dyDescent="0.3">
      <c r="A20" s="55">
        <v>18</v>
      </c>
      <c r="B20" s="32" t="s">
        <v>232</v>
      </c>
      <c r="C20" s="25"/>
    </row>
    <row r="21" spans="1:3" x14ac:dyDescent="0.3">
      <c r="A21" s="55">
        <v>19</v>
      </c>
      <c r="B21" s="32" t="s">
        <v>233</v>
      </c>
      <c r="C21" s="25" t="s">
        <v>43</v>
      </c>
    </row>
    <row r="22" spans="1:3" x14ac:dyDescent="0.3">
      <c r="A22" s="55">
        <v>20</v>
      </c>
      <c r="B22" s="32" t="s">
        <v>264</v>
      </c>
      <c r="C22" s="25"/>
    </row>
    <row r="23" spans="1:3" x14ac:dyDescent="0.3">
      <c r="A23" s="55">
        <v>21</v>
      </c>
      <c r="B23" s="32" t="s">
        <v>263</v>
      </c>
      <c r="C23" s="25"/>
    </row>
    <row r="24" spans="1:3" x14ac:dyDescent="0.3">
      <c r="A24" s="55">
        <v>22</v>
      </c>
      <c r="B24" s="32" t="s">
        <v>266</v>
      </c>
      <c r="C24" s="25"/>
    </row>
    <row r="25" spans="1:3" x14ac:dyDescent="0.3">
      <c r="A25" s="55">
        <v>23</v>
      </c>
      <c r="B25" s="32" t="s">
        <v>6</v>
      </c>
      <c r="C25" s="32"/>
    </row>
    <row r="26" spans="1:3" x14ac:dyDescent="0.3">
      <c r="A26" s="55">
        <v>24</v>
      </c>
      <c r="B26" s="93" t="s">
        <v>250</v>
      </c>
      <c r="C26" s="2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10"/>
  <dimension ref="A1:G27"/>
  <sheetViews>
    <sheetView workbookViewId="0">
      <selection activeCell="A2" sqref="A2:G2"/>
    </sheetView>
  </sheetViews>
  <sheetFormatPr baseColWidth="10" defaultColWidth="11.33203125" defaultRowHeight="15.6" x14ac:dyDescent="0.3"/>
  <cols>
    <col min="1" max="1" width="13.109375" style="26" customWidth="1"/>
    <col min="2" max="2" width="58" style="26" customWidth="1"/>
    <col min="3" max="16384" width="11.33203125" style="26"/>
  </cols>
  <sheetData>
    <row r="1" spans="1:7" ht="16.2" thickBot="1" x14ac:dyDescent="0.35">
      <c r="A1" s="26" t="s">
        <v>137</v>
      </c>
      <c r="B1" s="40"/>
      <c r="C1" s="26">
        <f>MAX($A$3:$A$27)-1</f>
        <v>24</v>
      </c>
      <c r="D1" s="26">
        <v>25</v>
      </c>
      <c r="E1" s="26">
        <v>25</v>
      </c>
      <c r="F1" s="26">
        <v>25</v>
      </c>
      <c r="G1" s="26">
        <v>25</v>
      </c>
    </row>
    <row r="2" spans="1:7" ht="16.2" thickTop="1" x14ac:dyDescent="0.3">
      <c r="A2" s="33" t="s">
        <v>39</v>
      </c>
      <c r="B2" s="33" t="s">
        <v>40</v>
      </c>
      <c r="C2" s="26" t="s">
        <v>41</v>
      </c>
    </row>
    <row r="3" spans="1:7" x14ac:dyDescent="0.3">
      <c r="A3" s="32">
        <v>1</v>
      </c>
      <c r="B3" s="32" t="s">
        <v>148</v>
      </c>
      <c r="C3" s="37"/>
    </row>
    <row r="4" spans="1:7" x14ac:dyDescent="0.3">
      <c r="A4" s="32">
        <v>2</v>
      </c>
      <c r="B4" s="32" t="s">
        <v>149</v>
      </c>
      <c r="C4" s="25" t="s">
        <v>43</v>
      </c>
    </row>
    <row r="5" spans="1:7" x14ac:dyDescent="0.3">
      <c r="A5" s="32">
        <v>3</v>
      </c>
      <c r="B5" s="32" t="s">
        <v>150</v>
      </c>
      <c r="C5" s="25"/>
    </row>
    <row r="6" spans="1:7" x14ac:dyDescent="0.3">
      <c r="A6" s="32">
        <v>4</v>
      </c>
      <c r="B6" s="32" t="s">
        <v>151</v>
      </c>
      <c r="C6" s="25" t="s">
        <v>43</v>
      </c>
    </row>
    <row r="7" spans="1:7" x14ac:dyDescent="0.3">
      <c r="A7" s="32">
        <v>5</v>
      </c>
      <c r="B7" s="32" t="s">
        <v>201</v>
      </c>
      <c r="C7" s="25"/>
    </row>
    <row r="8" spans="1:7" x14ac:dyDescent="0.3">
      <c r="A8" s="32">
        <v>6</v>
      </c>
      <c r="B8" s="32" t="s">
        <v>202</v>
      </c>
      <c r="C8" s="25" t="s">
        <v>43</v>
      </c>
    </row>
    <row r="9" spans="1:7" x14ac:dyDescent="0.3">
      <c r="A9" s="32">
        <v>7</v>
      </c>
      <c r="B9" s="32" t="s">
        <v>232</v>
      </c>
      <c r="C9" s="25"/>
    </row>
    <row r="10" spans="1:7" x14ac:dyDescent="0.3">
      <c r="A10" s="32">
        <v>8</v>
      </c>
      <c r="B10" s="32" t="s">
        <v>233</v>
      </c>
      <c r="C10" s="25" t="s">
        <v>43</v>
      </c>
    </row>
    <row r="11" spans="1:7" x14ac:dyDescent="0.3">
      <c r="A11" s="32">
        <v>9</v>
      </c>
      <c r="B11" s="32" t="s">
        <v>152</v>
      </c>
      <c r="C11" s="25"/>
    </row>
    <row r="12" spans="1:7" x14ac:dyDescent="0.3">
      <c r="A12" s="32">
        <v>10</v>
      </c>
      <c r="B12" s="32" t="s">
        <v>153</v>
      </c>
      <c r="C12" s="25"/>
    </row>
    <row r="13" spans="1:7" x14ac:dyDescent="0.3">
      <c r="A13" s="32">
        <v>11</v>
      </c>
      <c r="B13" s="32" t="s">
        <v>154</v>
      </c>
      <c r="C13" s="25"/>
    </row>
    <row r="14" spans="1:7" x14ac:dyDescent="0.3">
      <c r="A14" s="32">
        <v>12</v>
      </c>
      <c r="B14" s="35" t="s">
        <v>155</v>
      </c>
      <c r="C14" s="25"/>
    </row>
    <row r="15" spans="1:7" ht="27.6" x14ac:dyDescent="0.3">
      <c r="A15" s="32">
        <v>13</v>
      </c>
      <c r="B15" s="35" t="s">
        <v>156</v>
      </c>
      <c r="C15" s="25"/>
    </row>
    <row r="16" spans="1:7" x14ac:dyDescent="0.3">
      <c r="A16" s="32">
        <v>14</v>
      </c>
      <c r="B16" s="35" t="s">
        <v>157</v>
      </c>
      <c r="C16" s="25"/>
    </row>
    <row r="17" spans="1:3" x14ac:dyDescent="0.3">
      <c r="A17" s="32">
        <v>15</v>
      </c>
      <c r="B17" s="32" t="s">
        <v>218</v>
      </c>
      <c r="C17" s="25"/>
    </row>
    <row r="18" spans="1:3" x14ac:dyDescent="0.3">
      <c r="A18" s="32">
        <v>16</v>
      </c>
      <c r="B18" s="32" t="s">
        <v>227</v>
      </c>
      <c r="C18" s="25"/>
    </row>
    <row r="19" spans="1:3" x14ac:dyDescent="0.3">
      <c r="A19" s="32">
        <v>17</v>
      </c>
      <c r="B19" s="32" t="s">
        <v>234</v>
      </c>
      <c r="C19" s="25"/>
    </row>
    <row r="20" spans="1:3" x14ac:dyDescent="0.3">
      <c r="A20" s="32">
        <v>18</v>
      </c>
      <c r="B20" s="32" t="s">
        <v>264</v>
      </c>
      <c r="C20" s="25"/>
    </row>
    <row r="21" spans="1:3" x14ac:dyDescent="0.3">
      <c r="A21" s="32">
        <v>19</v>
      </c>
      <c r="B21" s="32" t="s">
        <v>263</v>
      </c>
      <c r="C21" s="25"/>
    </row>
    <row r="22" spans="1:3" x14ac:dyDescent="0.3">
      <c r="A22" s="32">
        <v>20</v>
      </c>
      <c r="B22" s="32" t="s">
        <v>265</v>
      </c>
      <c r="C22" s="25"/>
    </row>
    <row r="23" spans="1:3" x14ac:dyDescent="0.3">
      <c r="A23" s="32">
        <v>21</v>
      </c>
      <c r="B23" s="32" t="s">
        <v>253</v>
      </c>
      <c r="C23" s="25"/>
    </row>
    <row r="24" spans="1:3" x14ac:dyDescent="0.3">
      <c r="A24" s="32">
        <v>22</v>
      </c>
      <c r="B24" s="32" t="s">
        <v>254</v>
      </c>
      <c r="C24" s="25" t="s">
        <v>43</v>
      </c>
    </row>
    <row r="25" spans="1:3" x14ac:dyDescent="0.3">
      <c r="A25" s="32">
        <v>23</v>
      </c>
      <c r="B25" s="32" t="s">
        <v>297</v>
      </c>
      <c r="C25" s="25"/>
    </row>
    <row r="26" spans="1:3" x14ac:dyDescent="0.3">
      <c r="A26" s="32">
        <v>24</v>
      </c>
      <c r="B26" s="32" t="s">
        <v>6</v>
      </c>
      <c r="C26" s="25"/>
    </row>
    <row r="27" spans="1:3" x14ac:dyDescent="0.3">
      <c r="A27" s="32">
        <v>25</v>
      </c>
      <c r="B27" s="93" t="s">
        <v>250</v>
      </c>
      <c r="C27" s="2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1"/>
  <dimension ref="A1:E19"/>
  <sheetViews>
    <sheetView workbookViewId="0">
      <selection activeCell="A2" sqref="A2:G2"/>
    </sheetView>
  </sheetViews>
  <sheetFormatPr baseColWidth="10" defaultColWidth="11.33203125" defaultRowHeight="15.6" x14ac:dyDescent="0.3"/>
  <cols>
    <col min="1" max="1" width="13.109375" style="26" customWidth="1"/>
    <col min="2" max="2" width="58" style="26" customWidth="1"/>
    <col min="3" max="16384" width="11.33203125" style="26"/>
  </cols>
  <sheetData>
    <row r="1" spans="1:5" ht="16.2" thickBot="1" x14ac:dyDescent="0.35">
      <c r="A1" s="26" t="s">
        <v>204</v>
      </c>
      <c r="B1" s="40"/>
      <c r="C1" s="26">
        <f>MAX($A$3:$A$19)-1</f>
        <v>16</v>
      </c>
      <c r="D1" s="26" t="s">
        <v>282</v>
      </c>
      <c r="E1" s="26" t="s">
        <v>283</v>
      </c>
    </row>
    <row r="2" spans="1:5" ht="16.2" thickTop="1" x14ac:dyDescent="0.3">
      <c r="A2" s="33" t="s">
        <v>39</v>
      </c>
      <c r="B2" s="33" t="s">
        <v>40</v>
      </c>
      <c r="C2" s="26" t="s">
        <v>41</v>
      </c>
      <c r="D2" s="26">
        <v>17</v>
      </c>
      <c r="E2" s="26">
        <v>17</v>
      </c>
    </row>
    <row r="3" spans="1:5" x14ac:dyDescent="0.3">
      <c r="A3" s="32">
        <v>1</v>
      </c>
      <c r="B3" s="78" t="s">
        <v>205</v>
      </c>
      <c r="C3" s="35"/>
    </row>
    <row r="4" spans="1:5" x14ac:dyDescent="0.3">
      <c r="A4" s="32">
        <v>2</v>
      </c>
      <c r="B4" s="78" t="s">
        <v>206</v>
      </c>
      <c r="C4" s="62" t="s">
        <v>43</v>
      </c>
    </row>
    <row r="5" spans="1:5" x14ac:dyDescent="0.3">
      <c r="A5" s="32">
        <v>3</v>
      </c>
      <c r="B5" s="78" t="s">
        <v>207</v>
      </c>
      <c r="C5" s="62"/>
    </row>
    <row r="6" spans="1:5" x14ac:dyDescent="0.3">
      <c r="A6" s="32">
        <v>4</v>
      </c>
      <c r="B6" s="78" t="s">
        <v>208</v>
      </c>
      <c r="C6" s="62" t="s">
        <v>43</v>
      </c>
    </row>
    <row r="7" spans="1:5" x14ac:dyDescent="0.3">
      <c r="A7" s="32">
        <v>5</v>
      </c>
      <c r="B7" s="78" t="s">
        <v>148</v>
      </c>
    </row>
    <row r="8" spans="1:5" x14ac:dyDescent="0.3">
      <c r="A8" s="32">
        <v>6</v>
      </c>
      <c r="B8" s="78" t="s">
        <v>149</v>
      </c>
      <c r="C8" s="26" t="s">
        <v>43</v>
      </c>
    </row>
    <row r="9" spans="1:5" x14ac:dyDescent="0.3">
      <c r="A9" s="56">
        <v>7</v>
      </c>
      <c r="B9" s="79" t="s">
        <v>209</v>
      </c>
      <c r="C9" s="62"/>
    </row>
    <row r="10" spans="1:5" x14ac:dyDescent="0.3">
      <c r="A10" s="56">
        <v>8</v>
      </c>
      <c r="B10" s="79" t="s">
        <v>210</v>
      </c>
      <c r="C10" s="62"/>
    </row>
    <row r="11" spans="1:5" x14ac:dyDescent="0.3">
      <c r="A11" s="56">
        <v>9</v>
      </c>
      <c r="B11" s="79" t="s">
        <v>213</v>
      </c>
    </row>
    <row r="12" spans="1:5" ht="27.6" x14ac:dyDescent="0.3">
      <c r="A12" s="56">
        <v>10</v>
      </c>
      <c r="B12" s="78" t="s">
        <v>211</v>
      </c>
    </row>
    <row r="13" spans="1:5" x14ac:dyDescent="0.3">
      <c r="A13" s="56">
        <v>11</v>
      </c>
      <c r="B13" s="78" t="s">
        <v>212</v>
      </c>
    </row>
    <row r="14" spans="1:5" x14ac:dyDescent="0.3">
      <c r="A14" s="32">
        <v>12</v>
      </c>
      <c r="B14" s="78" t="s">
        <v>219</v>
      </c>
    </row>
    <row r="15" spans="1:5" x14ac:dyDescent="0.3">
      <c r="A15" s="32">
        <v>13</v>
      </c>
      <c r="B15" s="32" t="s">
        <v>218</v>
      </c>
    </row>
    <row r="16" spans="1:5" x14ac:dyDescent="0.3">
      <c r="A16" s="32">
        <v>14</v>
      </c>
      <c r="B16" s="32" t="s">
        <v>227</v>
      </c>
    </row>
    <row r="17" spans="1:3" x14ac:dyDescent="0.3">
      <c r="A17" s="56">
        <v>15</v>
      </c>
      <c r="B17" s="32" t="s">
        <v>297</v>
      </c>
    </row>
    <row r="18" spans="1:3" x14ac:dyDescent="0.3">
      <c r="A18" s="56">
        <v>16</v>
      </c>
      <c r="B18" s="35" t="s">
        <v>6</v>
      </c>
      <c r="C18" s="32"/>
    </row>
    <row r="19" spans="1:3" x14ac:dyDescent="0.3">
      <c r="A19" s="32">
        <v>17</v>
      </c>
      <c r="B19" s="93" t="s">
        <v>250</v>
      </c>
      <c r="C19" s="2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23"/>
  <dimension ref="A1:C23"/>
  <sheetViews>
    <sheetView workbookViewId="0">
      <selection activeCell="A2" sqref="A2:G2"/>
    </sheetView>
  </sheetViews>
  <sheetFormatPr baseColWidth="10" defaultColWidth="11.33203125" defaultRowHeight="15.6" x14ac:dyDescent="0.3"/>
  <cols>
    <col min="1" max="1" width="13.109375" style="26" customWidth="1"/>
    <col min="2" max="2" width="55.109375" style="62" customWidth="1"/>
    <col min="3" max="16384" width="11.33203125" style="26"/>
  </cols>
  <sheetData>
    <row r="1" spans="1:3" x14ac:dyDescent="0.3">
      <c r="A1" s="67" t="s">
        <v>93</v>
      </c>
      <c r="B1" s="68">
        <v>21</v>
      </c>
      <c r="C1" s="69">
        <f>MAX($A$3:$A$23)-1</f>
        <v>20</v>
      </c>
    </row>
    <row r="2" spans="1:3" x14ac:dyDescent="0.3">
      <c r="A2" s="70" t="s">
        <v>39</v>
      </c>
      <c r="B2" s="71" t="s">
        <v>40</v>
      </c>
      <c r="C2" s="69" t="s">
        <v>41</v>
      </c>
    </row>
    <row r="3" spans="1:3" x14ac:dyDescent="0.3">
      <c r="A3" s="26">
        <v>1</v>
      </c>
      <c r="B3" s="35" t="s">
        <v>46</v>
      </c>
      <c r="C3" s="29"/>
    </row>
    <row r="4" spans="1:3" x14ac:dyDescent="0.3">
      <c r="A4" s="26">
        <v>2</v>
      </c>
      <c r="B4" s="35" t="s">
        <v>47</v>
      </c>
      <c r="C4" s="29" t="s">
        <v>43</v>
      </c>
    </row>
    <row r="5" spans="1:3" x14ac:dyDescent="0.3">
      <c r="A5" s="26">
        <v>3</v>
      </c>
      <c r="B5" s="35" t="s">
        <v>114</v>
      </c>
      <c r="C5" s="29"/>
    </row>
    <row r="6" spans="1:3" x14ac:dyDescent="0.3">
      <c r="A6" s="26">
        <v>4</v>
      </c>
      <c r="B6" s="35" t="s">
        <v>115</v>
      </c>
      <c r="C6" s="29"/>
    </row>
    <row r="7" spans="1:3" ht="27.6" x14ac:dyDescent="0.3">
      <c r="A7" s="26">
        <v>5</v>
      </c>
      <c r="B7" s="35" t="s">
        <v>226</v>
      </c>
      <c r="C7" s="29"/>
    </row>
    <row r="8" spans="1:3" x14ac:dyDescent="0.3">
      <c r="A8" s="26">
        <v>6</v>
      </c>
      <c r="B8" s="35" t="s">
        <v>116</v>
      </c>
      <c r="C8" s="29"/>
    </row>
    <row r="9" spans="1:3" x14ac:dyDescent="0.3">
      <c r="A9" s="26">
        <v>7</v>
      </c>
      <c r="B9" s="35" t="s">
        <v>117</v>
      </c>
      <c r="C9" s="29"/>
    </row>
    <row r="10" spans="1:3" x14ac:dyDescent="0.3">
      <c r="A10" s="26">
        <v>8</v>
      </c>
      <c r="B10" s="35" t="s">
        <v>118</v>
      </c>
      <c r="C10" s="29"/>
    </row>
    <row r="11" spans="1:3" x14ac:dyDescent="0.3">
      <c r="A11" s="26">
        <v>9</v>
      </c>
      <c r="B11" s="35" t="s">
        <v>119</v>
      </c>
      <c r="C11" s="29"/>
    </row>
    <row r="12" spans="1:3" x14ac:dyDescent="0.3">
      <c r="A12" s="26">
        <v>10</v>
      </c>
      <c r="B12" s="35" t="s">
        <v>139</v>
      </c>
      <c r="C12" s="29"/>
    </row>
    <row r="13" spans="1:3" x14ac:dyDescent="0.3">
      <c r="A13" s="26">
        <v>11</v>
      </c>
      <c r="B13" s="35" t="s">
        <v>140</v>
      </c>
      <c r="C13" s="29"/>
    </row>
    <row r="14" spans="1:3" x14ac:dyDescent="0.3">
      <c r="A14" s="26">
        <v>12</v>
      </c>
      <c r="B14" s="35" t="s">
        <v>225</v>
      </c>
      <c r="C14" s="29"/>
    </row>
    <row r="15" spans="1:3" x14ac:dyDescent="0.3">
      <c r="A15" s="26">
        <v>13</v>
      </c>
      <c r="B15" s="35" t="s">
        <v>141</v>
      </c>
      <c r="C15" s="29"/>
    </row>
    <row r="16" spans="1:3" x14ac:dyDescent="0.3">
      <c r="A16" s="26">
        <v>14</v>
      </c>
      <c r="B16" s="35" t="s">
        <v>142</v>
      </c>
      <c r="C16" s="29"/>
    </row>
    <row r="17" spans="1:3" x14ac:dyDescent="0.3">
      <c r="A17" s="26">
        <v>15</v>
      </c>
      <c r="B17" s="35" t="s">
        <v>200</v>
      </c>
      <c r="C17" s="29"/>
    </row>
    <row r="18" spans="1:3" x14ac:dyDescent="0.3">
      <c r="A18" s="26">
        <v>16</v>
      </c>
      <c r="B18" s="35" t="s">
        <v>220</v>
      </c>
      <c r="C18" s="29"/>
    </row>
    <row r="19" spans="1:3" x14ac:dyDescent="0.3">
      <c r="A19" s="26">
        <v>17</v>
      </c>
      <c r="B19" s="35" t="s">
        <v>235</v>
      </c>
      <c r="C19" s="29"/>
    </row>
    <row r="20" spans="1:3" x14ac:dyDescent="0.3">
      <c r="A20" s="26">
        <v>18</v>
      </c>
      <c r="B20" s="35" t="s">
        <v>236</v>
      </c>
      <c r="C20" s="29" t="s">
        <v>43</v>
      </c>
    </row>
    <row r="21" spans="1:3" x14ac:dyDescent="0.3">
      <c r="A21" s="26">
        <v>19</v>
      </c>
      <c r="B21" s="118" t="s">
        <v>296</v>
      </c>
      <c r="C21" s="29"/>
    </row>
    <row r="22" spans="1:3" x14ac:dyDescent="0.3">
      <c r="A22" s="26">
        <v>20</v>
      </c>
      <c r="B22" s="61" t="s">
        <v>6</v>
      </c>
      <c r="C22" s="30"/>
    </row>
    <row r="23" spans="1:3" x14ac:dyDescent="0.3">
      <c r="A23" s="26">
        <v>21</v>
      </c>
      <c r="B23" s="93" t="s">
        <v>250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4"/>
  <dimension ref="A1:C20"/>
  <sheetViews>
    <sheetView workbookViewId="0">
      <selection activeCell="A2" sqref="A2:G2"/>
    </sheetView>
  </sheetViews>
  <sheetFormatPr baseColWidth="10" defaultColWidth="11.33203125" defaultRowHeight="13.8" x14ac:dyDescent="0.25"/>
  <cols>
    <col min="1" max="1" width="13.109375" style="25" customWidth="1"/>
    <col min="2" max="2" width="55.109375" style="25" customWidth="1"/>
    <col min="3" max="16384" width="11.33203125" style="25"/>
  </cols>
  <sheetData>
    <row r="1" spans="1:3" x14ac:dyDescent="0.25">
      <c r="A1" s="67" t="s">
        <v>48</v>
      </c>
      <c r="B1" s="72">
        <v>18</v>
      </c>
      <c r="C1" s="67">
        <f>MAX($A$3:$A$20)-1</f>
        <v>17</v>
      </c>
    </row>
    <row r="2" spans="1:3" x14ac:dyDescent="0.25">
      <c r="A2" s="36" t="s">
        <v>39</v>
      </c>
      <c r="B2" s="36" t="s">
        <v>40</v>
      </c>
      <c r="C2" s="67" t="s">
        <v>41</v>
      </c>
    </row>
    <row r="3" spans="1:3" ht="15.6" x14ac:dyDescent="0.3">
      <c r="A3" s="26">
        <v>1</v>
      </c>
      <c r="B3" s="35" t="s">
        <v>46</v>
      </c>
      <c r="C3" s="29"/>
    </row>
    <row r="4" spans="1:3" ht="15.6" x14ac:dyDescent="0.3">
      <c r="A4" s="26">
        <v>2</v>
      </c>
      <c r="B4" s="35" t="s">
        <v>47</v>
      </c>
      <c r="C4" s="29" t="s">
        <v>43</v>
      </c>
    </row>
    <row r="5" spans="1:3" ht="15.6" x14ac:dyDescent="0.3">
      <c r="A5" s="26">
        <v>3</v>
      </c>
      <c r="B5" s="35" t="s">
        <v>114</v>
      </c>
      <c r="C5" s="29"/>
    </row>
    <row r="6" spans="1:3" ht="15.6" x14ac:dyDescent="0.3">
      <c r="A6" s="26">
        <v>4</v>
      </c>
      <c r="B6" s="35" t="s">
        <v>115</v>
      </c>
      <c r="C6" s="29"/>
    </row>
    <row r="7" spans="1:3" ht="27.6" x14ac:dyDescent="0.3">
      <c r="A7" s="26">
        <v>5</v>
      </c>
      <c r="B7" s="35" t="s">
        <v>226</v>
      </c>
      <c r="C7" s="29"/>
    </row>
    <row r="8" spans="1:3" ht="15.6" x14ac:dyDescent="0.3">
      <c r="A8" s="26">
        <v>6</v>
      </c>
      <c r="B8" s="35" t="s">
        <v>116</v>
      </c>
      <c r="C8" s="29"/>
    </row>
    <row r="9" spans="1:3" ht="15.6" x14ac:dyDescent="0.3">
      <c r="A9" s="26">
        <v>7</v>
      </c>
      <c r="B9" s="35" t="s">
        <v>117</v>
      </c>
      <c r="C9" s="29"/>
    </row>
    <row r="10" spans="1:3" ht="15.6" x14ac:dyDescent="0.3">
      <c r="A10" s="26">
        <v>8</v>
      </c>
      <c r="B10" s="35" t="s">
        <v>118</v>
      </c>
      <c r="C10" s="29"/>
    </row>
    <row r="11" spans="1:3" ht="15.6" x14ac:dyDescent="0.3">
      <c r="A11" s="26">
        <v>9</v>
      </c>
      <c r="B11" s="35" t="s">
        <v>119</v>
      </c>
      <c r="C11" s="29"/>
    </row>
    <row r="12" spans="1:3" ht="15.6" x14ac:dyDescent="0.3">
      <c r="A12" s="26">
        <v>10</v>
      </c>
      <c r="B12" s="35" t="s">
        <v>139</v>
      </c>
      <c r="C12" s="29"/>
    </row>
    <row r="13" spans="1:3" ht="15.6" x14ac:dyDescent="0.3">
      <c r="A13" s="26">
        <v>11</v>
      </c>
      <c r="B13" s="35" t="s">
        <v>140</v>
      </c>
      <c r="C13" s="29"/>
    </row>
    <row r="14" spans="1:3" ht="15.6" x14ac:dyDescent="0.3">
      <c r="A14" s="26">
        <v>12</v>
      </c>
      <c r="B14" s="35" t="s">
        <v>225</v>
      </c>
      <c r="C14" s="29"/>
    </row>
    <row r="15" spans="1:3" ht="15.6" x14ac:dyDescent="0.3">
      <c r="A15" s="26">
        <v>13</v>
      </c>
      <c r="B15" s="35" t="s">
        <v>141</v>
      </c>
      <c r="C15" s="29"/>
    </row>
    <row r="16" spans="1:3" ht="15.6" x14ac:dyDescent="0.3">
      <c r="A16" s="26">
        <v>14</v>
      </c>
      <c r="B16" s="35" t="s">
        <v>142</v>
      </c>
      <c r="C16" s="29"/>
    </row>
    <row r="17" spans="1:3" ht="15.6" x14ac:dyDescent="0.3">
      <c r="A17" s="26">
        <v>15</v>
      </c>
      <c r="B17" s="35" t="s">
        <v>200</v>
      </c>
      <c r="C17" s="29"/>
    </row>
    <row r="18" spans="1:3" ht="15.6" x14ac:dyDescent="0.3">
      <c r="A18" s="26">
        <v>16</v>
      </c>
      <c r="B18" s="35" t="s">
        <v>220</v>
      </c>
      <c r="C18" s="29"/>
    </row>
    <row r="19" spans="1:3" ht="15.6" x14ac:dyDescent="0.3">
      <c r="A19" s="26">
        <v>17</v>
      </c>
      <c r="B19" s="61" t="s">
        <v>6</v>
      </c>
      <c r="C19" s="30"/>
    </row>
    <row r="20" spans="1:3" ht="15.6" x14ac:dyDescent="0.3">
      <c r="A20" s="26">
        <v>18</v>
      </c>
      <c r="B20" s="93" t="s">
        <v>250</v>
      </c>
      <c r="C20" s="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25"/>
  <dimension ref="A1:F50"/>
  <sheetViews>
    <sheetView topLeftCell="A20" workbookViewId="0">
      <selection activeCell="A2" sqref="A2:G2"/>
    </sheetView>
  </sheetViews>
  <sheetFormatPr baseColWidth="10" defaultRowHeight="13.8" x14ac:dyDescent="0.25"/>
  <cols>
    <col min="2" max="2" width="52.21875" customWidth="1"/>
  </cols>
  <sheetData>
    <row r="1" spans="1:6" ht="16.2" thickBot="1" x14ac:dyDescent="0.35">
      <c r="A1" s="54" t="s">
        <v>93</v>
      </c>
      <c r="B1" s="40">
        <v>17</v>
      </c>
      <c r="C1" s="25" t="s">
        <v>290</v>
      </c>
      <c r="D1" s="25" t="s">
        <v>291</v>
      </c>
      <c r="E1" s="25" t="s">
        <v>292</v>
      </c>
      <c r="F1" s="25" t="s">
        <v>293</v>
      </c>
    </row>
    <row r="2" spans="1:6" ht="16.2" thickTop="1" x14ac:dyDescent="0.3">
      <c r="A2" s="33" t="s">
        <v>94</v>
      </c>
      <c r="B2" s="33" t="s">
        <v>95</v>
      </c>
      <c r="C2" s="26">
        <v>19</v>
      </c>
      <c r="D2">
        <v>19</v>
      </c>
      <c r="E2">
        <v>19</v>
      </c>
      <c r="F2">
        <v>19</v>
      </c>
    </row>
    <row r="3" spans="1:6" x14ac:dyDescent="0.25">
      <c r="A3">
        <v>1</v>
      </c>
      <c r="B3" t="s">
        <v>96</v>
      </c>
    </row>
    <row r="4" spans="1:6" x14ac:dyDescent="0.25">
      <c r="A4">
        <v>2</v>
      </c>
      <c r="B4" t="s">
        <v>97</v>
      </c>
    </row>
    <row r="5" spans="1:6" x14ac:dyDescent="0.25">
      <c r="A5">
        <v>3</v>
      </c>
      <c r="B5" t="s">
        <v>98</v>
      </c>
    </row>
    <row r="6" spans="1:6" x14ac:dyDescent="0.25">
      <c r="A6">
        <v>4</v>
      </c>
      <c r="B6" t="s">
        <v>99</v>
      </c>
    </row>
    <row r="7" spans="1:6" x14ac:dyDescent="0.25">
      <c r="A7">
        <v>5</v>
      </c>
      <c r="B7" t="s">
        <v>294</v>
      </c>
    </row>
    <row r="8" spans="1:6" x14ac:dyDescent="0.25">
      <c r="A8">
        <v>6</v>
      </c>
      <c r="B8" t="s">
        <v>100</v>
      </c>
    </row>
    <row r="9" spans="1:6" x14ac:dyDescent="0.25">
      <c r="A9">
        <v>7</v>
      </c>
      <c r="B9" t="s">
        <v>101</v>
      </c>
    </row>
    <row r="10" spans="1:6" x14ac:dyDescent="0.25">
      <c r="A10">
        <v>8</v>
      </c>
      <c r="B10" t="s">
        <v>102</v>
      </c>
    </row>
    <row r="11" spans="1:6" x14ac:dyDescent="0.25">
      <c r="A11">
        <v>9</v>
      </c>
      <c r="B11" t="s">
        <v>103</v>
      </c>
    </row>
    <row r="12" spans="1:6" x14ac:dyDescent="0.25">
      <c r="A12">
        <v>10</v>
      </c>
      <c r="B12" t="s">
        <v>104</v>
      </c>
    </row>
    <row r="13" spans="1:6" x14ac:dyDescent="0.25">
      <c r="A13">
        <v>11</v>
      </c>
      <c r="B13" t="s">
        <v>105</v>
      </c>
    </row>
    <row r="14" spans="1:6" x14ac:dyDescent="0.25">
      <c r="A14">
        <v>12</v>
      </c>
      <c r="B14" t="s">
        <v>106</v>
      </c>
    </row>
    <row r="15" spans="1:6" x14ac:dyDescent="0.25">
      <c r="A15">
        <v>13</v>
      </c>
      <c r="B15" t="s">
        <v>107</v>
      </c>
    </row>
    <row r="16" spans="1:6" x14ac:dyDescent="0.25">
      <c r="A16">
        <v>14</v>
      </c>
      <c r="B16" t="s">
        <v>108</v>
      </c>
    </row>
    <row r="17" spans="1:6" x14ac:dyDescent="0.25">
      <c r="A17">
        <v>15</v>
      </c>
      <c r="B17" t="s">
        <v>109</v>
      </c>
    </row>
    <row r="18" spans="1:6" x14ac:dyDescent="0.25">
      <c r="A18">
        <v>16</v>
      </c>
      <c r="B18" s="63" t="s">
        <v>110</v>
      </c>
    </row>
    <row r="19" spans="1:6" x14ac:dyDescent="0.25">
      <c r="A19">
        <v>17</v>
      </c>
      <c r="B19" t="s">
        <v>111</v>
      </c>
    </row>
    <row r="20" spans="1:6" x14ac:dyDescent="0.25">
      <c r="A20">
        <v>18</v>
      </c>
      <c r="B20" t="s">
        <v>215</v>
      </c>
    </row>
    <row r="21" spans="1:6" x14ac:dyDescent="0.25">
      <c r="A21">
        <v>19</v>
      </c>
      <c r="B21" t="s">
        <v>216</v>
      </c>
    </row>
    <row r="26" spans="1:6" x14ac:dyDescent="0.25">
      <c r="B26" t="s">
        <v>112</v>
      </c>
    </row>
    <row r="27" spans="1:6" x14ac:dyDescent="0.25">
      <c r="B27" t="s">
        <v>113</v>
      </c>
    </row>
    <row r="30" spans="1:6" ht="16.2" thickBot="1" x14ac:dyDescent="0.35">
      <c r="A30" s="54" t="s">
        <v>93</v>
      </c>
      <c r="B30" s="40">
        <v>17</v>
      </c>
      <c r="C30" s="25" t="s">
        <v>290</v>
      </c>
      <c r="D30" s="25" t="s">
        <v>291</v>
      </c>
      <c r="E30" s="25" t="s">
        <v>292</v>
      </c>
      <c r="F30" s="25" t="s">
        <v>293</v>
      </c>
    </row>
    <row r="31" spans="1:6" ht="16.2" thickTop="1" x14ac:dyDescent="0.3">
      <c r="A31" s="33" t="s">
        <v>94</v>
      </c>
      <c r="B31" s="33" t="s">
        <v>95</v>
      </c>
      <c r="C31" s="26">
        <v>19</v>
      </c>
      <c r="D31">
        <v>19</v>
      </c>
      <c r="E31">
        <v>19</v>
      </c>
      <c r="F31">
        <v>19</v>
      </c>
    </row>
    <row r="32" spans="1:6" x14ac:dyDescent="0.25">
      <c r="A32">
        <v>1</v>
      </c>
      <c r="B32" t="s">
        <v>96</v>
      </c>
    </row>
    <row r="33" spans="1:2" x14ac:dyDescent="0.25">
      <c r="A33">
        <v>2</v>
      </c>
      <c r="B33" t="s">
        <v>97</v>
      </c>
    </row>
    <row r="34" spans="1:2" x14ac:dyDescent="0.25">
      <c r="A34">
        <v>3</v>
      </c>
      <c r="B34" t="s">
        <v>98</v>
      </c>
    </row>
    <row r="35" spans="1:2" x14ac:dyDescent="0.25">
      <c r="A35">
        <v>4</v>
      </c>
      <c r="B35" t="s">
        <v>99</v>
      </c>
    </row>
    <row r="36" spans="1:2" x14ac:dyDescent="0.25">
      <c r="A36">
        <v>5</v>
      </c>
      <c r="B36" t="s">
        <v>294</v>
      </c>
    </row>
    <row r="37" spans="1:2" x14ac:dyDescent="0.25">
      <c r="A37">
        <v>6</v>
      </c>
      <c r="B37" t="s">
        <v>100</v>
      </c>
    </row>
    <row r="38" spans="1:2" x14ac:dyDescent="0.25">
      <c r="A38">
        <v>7</v>
      </c>
      <c r="B38" t="s">
        <v>101</v>
      </c>
    </row>
    <row r="39" spans="1:2" x14ac:dyDescent="0.25">
      <c r="A39">
        <v>8</v>
      </c>
      <c r="B39" t="s">
        <v>102</v>
      </c>
    </row>
    <row r="40" spans="1:2" x14ac:dyDescent="0.25">
      <c r="A40">
        <v>9</v>
      </c>
      <c r="B40" t="s">
        <v>103</v>
      </c>
    </row>
    <row r="41" spans="1:2" x14ac:dyDescent="0.25">
      <c r="A41">
        <v>10</v>
      </c>
      <c r="B41" t="s">
        <v>104</v>
      </c>
    </row>
    <row r="42" spans="1:2" x14ac:dyDescent="0.25">
      <c r="A42">
        <v>11</v>
      </c>
      <c r="B42" t="s">
        <v>105</v>
      </c>
    </row>
    <row r="43" spans="1:2" x14ac:dyDescent="0.25">
      <c r="A43">
        <v>12</v>
      </c>
      <c r="B43" t="s">
        <v>106</v>
      </c>
    </row>
    <row r="44" spans="1:2" x14ac:dyDescent="0.25">
      <c r="A44">
        <v>13</v>
      </c>
      <c r="B44" t="s">
        <v>107</v>
      </c>
    </row>
    <row r="45" spans="1:2" x14ac:dyDescent="0.25">
      <c r="A45">
        <v>14</v>
      </c>
      <c r="B45" t="s">
        <v>108</v>
      </c>
    </row>
    <row r="46" spans="1:2" x14ac:dyDescent="0.25">
      <c r="A46">
        <v>15</v>
      </c>
      <c r="B46" t="s">
        <v>109</v>
      </c>
    </row>
    <row r="47" spans="1:2" x14ac:dyDescent="0.25">
      <c r="A47">
        <v>16</v>
      </c>
      <c r="B47" s="63" t="s">
        <v>110</v>
      </c>
    </row>
    <row r="48" spans="1:2" x14ac:dyDescent="0.25">
      <c r="A48">
        <v>17</v>
      </c>
      <c r="B48" t="s">
        <v>111</v>
      </c>
    </row>
    <row r="49" spans="1:2" x14ac:dyDescent="0.25">
      <c r="A49">
        <v>18</v>
      </c>
      <c r="B49" s="63" t="s">
        <v>295</v>
      </c>
    </row>
    <row r="50" spans="1:2" x14ac:dyDescent="0.25">
      <c r="A50">
        <v>19</v>
      </c>
      <c r="B50" t="s">
        <v>224</v>
      </c>
    </row>
  </sheetData>
  <phoneticPr fontId="0" type="noConversion"/>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pageSetUpPr fitToPage="1"/>
  </sheetPr>
  <dimension ref="A1:E18"/>
  <sheetViews>
    <sheetView workbookViewId="0">
      <selection activeCell="G18" sqref="G18"/>
    </sheetView>
  </sheetViews>
  <sheetFormatPr baseColWidth="10" defaultColWidth="11.33203125" defaultRowHeight="15.6" x14ac:dyDescent="0.3"/>
  <cols>
    <col min="1" max="3" width="27.77734375" style="4" customWidth="1"/>
    <col min="4" max="16384" width="11.33203125" style="4"/>
  </cols>
  <sheetData>
    <row r="1" spans="1:5" ht="27.75" customHeight="1" x14ac:dyDescent="0.3">
      <c r="A1" s="137" t="s">
        <v>54</v>
      </c>
      <c r="B1" s="137"/>
      <c r="C1" s="137"/>
    </row>
    <row r="2" spans="1:5" ht="54" customHeight="1" x14ac:dyDescent="0.3">
      <c r="A2" s="136" t="s">
        <v>55</v>
      </c>
      <c r="B2" s="136"/>
      <c r="C2" s="136"/>
    </row>
    <row r="3" spans="1:5" ht="98.4" customHeight="1" x14ac:dyDescent="0.3">
      <c r="A3" s="131" t="s">
        <v>51</v>
      </c>
      <c r="B3" s="131"/>
      <c r="C3" s="131"/>
    </row>
    <row r="4" spans="1:5" ht="39.9" customHeight="1" x14ac:dyDescent="0.3">
      <c r="A4" s="140" t="s">
        <v>56</v>
      </c>
      <c r="B4" s="140"/>
      <c r="C4" s="140"/>
    </row>
    <row r="5" spans="1:5" ht="96.75" customHeight="1" x14ac:dyDescent="0.3">
      <c r="A5" s="138" t="s">
        <v>121</v>
      </c>
      <c r="B5" s="132"/>
      <c r="C5" s="132"/>
    </row>
    <row r="6" spans="1:5" ht="96.75" customHeight="1" x14ac:dyDescent="0.3">
      <c r="A6" s="138" t="s">
        <v>122</v>
      </c>
      <c r="B6" s="131"/>
      <c r="C6" s="131"/>
    </row>
    <row r="7" spans="1:5" ht="117.75" customHeight="1" x14ac:dyDescent="0.3">
      <c r="A7" s="136" t="s">
        <v>57</v>
      </c>
      <c r="B7" s="139"/>
      <c r="C7" s="139"/>
      <c r="E7" s="5"/>
    </row>
    <row r="8" spans="1:5" ht="66.75" customHeight="1" x14ac:dyDescent="0.3">
      <c r="A8" s="133" t="s">
        <v>22</v>
      </c>
      <c r="B8" s="134"/>
      <c r="C8" s="135"/>
      <c r="E8" s="5"/>
    </row>
    <row r="9" spans="1:5" ht="31.2" x14ac:dyDescent="0.3">
      <c r="A9" s="6" t="s">
        <v>44</v>
      </c>
      <c r="B9" s="6" t="s">
        <v>58</v>
      </c>
      <c r="C9" s="8"/>
    </row>
    <row r="10" spans="1:5" x14ac:dyDescent="0.3">
      <c r="A10" s="7">
        <v>1379</v>
      </c>
      <c r="B10" s="7">
        <v>1380</v>
      </c>
    </row>
    <row r="11" spans="1:5" x14ac:dyDescent="0.3">
      <c r="A11" s="7">
        <v>179.34</v>
      </c>
      <c r="B11" s="7">
        <v>179</v>
      </c>
    </row>
    <row r="12" spans="1:5" x14ac:dyDescent="0.3">
      <c r="A12" s="7">
        <v>80.12</v>
      </c>
      <c r="B12" s="7">
        <v>80.099999999999994</v>
      </c>
    </row>
    <row r="13" spans="1:5" x14ac:dyDescent="0.3">
      <c r="A13" s="7">
        <v>7.8</v>
      </c>
      <c r="B13" s="42">
        <v>7.8</v>
      </c>
    </row>
    <row r="14" spans="1:5" ht="24" hidden="1" customHeight="1" x14ac:dyDescent="0.3">
      <c r="A14" s="131"/>
      <c r="B14" s="132"/>
      <c r="C14" s="132"/>
    </row>
    <row r="15" spans="1:5" ht="126" customHeight="1" x14ac:dyDescent="0.3">
      <c r="A15" s="136" t="s">
        <v>59</v>
      </c>
      <c r="B15" s="136"/>
      <c r="C15" s="136"/>
    </row>
    <row r="16" spans="1:5" ht="84.3" customHeight="1" x14ac:dyDescent="0.3">
      <c r="A16" s="136" t="s">
        <v>60</v>
      </c>
      <c r="B16" s="136"/>
      <c r="C16" s="136"/>
    </row>
    <row r="17" spans="1:3" ht="50.1" customHeight="1" x14ac:dyDescent="0.3">
      <c r="A17" s="131" t="s">
        <v>61</v>
      </c>
      <c r="B17" s="132"/>
      <c r="C17" s="132"/>
    </row>
    <row r="18" spans="1:3" ht="80.400000000000006" customHeight="1" x14ac:dyDescent="0.3">
      <c r="A18" s="131" t="s">
        <v>21</v>
      </c>
      <c r="B18" s="132"/>
      <c r="C18" s="132"/>
    </row>
  </sheetData>
  <sheetProtection password="CAA1" sheet="1" objects="1" scenarios="1"/>
  <mergeCells count="13">
    <mergeCell ref="A1:C1"/>
    <mergeCell ref="A2:C2"/>
    <mergeCell ref="A5:C5"/>
    <mergeCell ref="A7:C7"/>
    <mergeCell ref="A3:C3"/>
    <mergeCell ref="A4:C4"/>
    <mergeCell ref="A6:C6"/>
    <mergeCell ref="A17:C17"/>
    <mergeCell ref="A8:C8"/>
    <mergeCell ref="A18:C18"/>
    <mergeCell ref="A14:C14"/>
    <mergeCell ref="A15:C15"/>
    <mergeCell ref="A16:C16"/>
  </mergeCells>
  <phoneticPr fontId="0" type="noConversion"/>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D16"/>
  <sheetViews>
    <sheetView workbookViewId="0">
      <selection activeCell="G18" sqref="G18"/>
    </sheetView>
  </sheetViews>
  <sheetFormatPr baseColWidth="10" defaultColWidth="11.33203125" defaultRowHeight="15.6" x14ac:dyDescent="0.3"/>
  <cols>
    <col min="1" max="3" width="27.77734375" style="1" customWidth="1"/>
    <col min="4" max="16384" width="11.33203125" style="1"/>
  </cols>
  <sheetData>
    <row r="1" spans="1:4" x14ac:dyDescent="0.3">
      <c r="A1" s="2" t="s">
        <v>11</v>
      </c>
      <c r="B1" s="2"/>
      <c r="C1" s="2"/>
      <c r="D1" s="2"/>
    </row>
    <row r="2" spans="1:4" ht="72" customHeight="1" x14ac:dyDescent="0.3">
      <c r="A2" s="142" t="s">
        <v>26</v>
      </c>
      <c r="B2" s="141"/>
      <c r="C2" s="141"/>
    </row>
    <row r="3" spans="1:4" ht="59.25" customHeight="1" x14ac:dyDescent="0.3">
      <c r="A3" s="142" t="s">
        <v>27</v>
      </c>
      <c r="B3" s="141"/>
      <c r="C3" s="141"/>
    </row>
    <row r="4" spans="1:4" ht="108" customHeight="1" x14ac:dyDescent="0.3">
      <c r="A4" s="142" t="s">
        <v>28</v>
      </c>
      <c r="B4" s="141"/>
      <c r="C4" s="141"/>
    </row>
    <row r="5" spans="1:4" ht="154.5" customHeight="1" x14ac:dyDescent="0.3">
      <c r="A5" s="142" t="s">
        <v>29</v>
      </c>
      <c r="B5" s="142"/>
      <c r="C5" s="142"/>
    </row>
    <row r="6" spans="1:4" ht="141.75" customHeight="1" x14ac:dyDescent="0.3">
      <c r="A6" s="142" t="s">
        <v>30</v>
      </c>
      <c r="B6" s="142"/>
      <c r="C6" s="142"/>
    </row>
    <row r="7" spans="1:4" ht="195" customHeight="1" x14ac:dyDescent="0.3">
      <c r="A7" s="142" t="s">
        <v>31</v>
      </c>
      <c r="B7" s="141"/>
      <c r="C7" s="141"/>
    </row>
    <row r="8" spans="1:4" ht="79.5" customHeight="1" x14ac:dyDescent="0.3">
      <c r="A8" s="142" t="s">
        <v>62</v>
      </c>
      <c r="B8" s="141"/>
      <c r="C8" s="141"/>
    </row>
    <row r="9" spans="1:4" x14ac:dyDescent="0.3">
      <c r="A9" s="141"/>
      <c r="B9" s="141"/>
      <c r="C9" s="141"/>
    </row>
    <row r="10" spans="1:4" x14ac:dyDescent="0.3">
      <c r="A10" s="141"/>
      <c r="B10" s="141"/>
      <c r="C10" s="141"/>
    </row>
    <row r="11" spans="1:4" x14ac:dyDescent="0.3">
      <c r="A11" s="141"/>
      <c r="B11" s="141"/>
      <c r="C11" s="141"/>
    </row>
    <row r="12" spans="1:4" x14ac:dyDescent="0.3">
      <c r="A12" s="141"/>
      <c r="B12" s="141"/>
      <c r="C12" s="141"/>
    </row>
    <row r="13" spans="1:4" x14ac:dyDescent="0.3">
      <c r="A13" s="141"/>
      <c r="B13" s="141"/>
      <c r="C13" s="141"/>
    </row>
    <row r="14" spans="1:4" x14ac:dyDescent="0.3">
      <c r="A14" s="141"/>
      <c r="B14" s="141"/>
      <c r="C14" s="141"/>
    </row>
    <row r="15" spans="1:4" x14ac:dyDescent="0.3">
      <c r="A15" s="141"/>
      <c r="B15" s="141"/>
      <c r="C15" s="141"/>
    </row>
    <row r="16" spans="1:4" x14ac:dyDescent="0.3">
      <c r="A16" s="141"/>
      <c r="B16" s="141"/>
      <c r="C16" s="141"/>
    </row>
  </sheetData>
  <sheetProtection password="CAA1" sheet="1" objects="1" scenarios="1"/>
  <mergeCells count="15">
    <mergeCell ref="A2:C2"/>
    <mergeCell ref="A4:C4"/>
    <mergeCell ref="A7:C7"/>
    <mergeCell ref="A8:C8"/>
    <mergeCell ref="A3:C3"/>
    <mergeCell ref="A5:C5"/>
    <mergeCell ref="A6:C6"/>
    <mergeCell ref="A15:C15"/>
    <mergeCell ref="A16:C16"/>
    <mergeCell ref="A9:C9"/>
    <mergeCell ref="A10:C10"/>
    <mergeCell ref="A11:C11"/>
    <mergeCell ref="A12:C12"/>
    <mergeCell ref="A13:C13"/>
    <mergeCell ref="A14:C14"/>
  </mergeCells>
  <phoneticPr fontId="0" type="noConversion"/>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8"/>
  <dimension ref="A1:C7"/>
  <sheetViews>
    <sheetView workbookViewId="0">
      <selection activeCell="G18" sqref="G18"/>
    </sheetView>
  </sheetViews>
  <sheetFormatPr baseColWidth="10" defaultColWidth="11.33203125" defaultRowHeight="13.8" x14ac:dyDescent="0.25"/>
  <cols>
    <col min="1" max="3" width="27.77734375" style="43" customWidth="1"/>
    <col min="4" max="16384" width="11.33203125" style="43"/>
  </cols>
  <sheetData>
    <row r="1" spans="1:3" ht="15.6" x14ac:dyDescent="0.3">
      <c r="A1" s="125" t="s">
        <v>63</v>
      </c>
      <c r="B1" s="125"/>
      <c r="C1" s="125"/>
    </row>
    <row r="2" spans="1:3" ht="79.5" customHeight="1" x14ac:dyDescent="0.25">
      <c r="A2" s="127" t="s">
        <v>64</v>
      </c>
      <c r="B2" s="128"/>
      <c r="C2" s="128"/>
    </row>
    <row r="3" spans="1:3" ht="66.3" customHeight="1" x14ac:dyDescent="0.25">
      <c r="A3" s="127" t="s">
        <v>65</v>
      </c>
      <c r="B3" s="128"/>
      <c r="C3" s="128"/>
    </row>
    <row r="4" spans="1:3" ht="60.75" customHeight="1" x14ac:dyDescent="0.25">
      <c r="A4" s="127" t="s">
        <v>66</v>
      </c>
      <c r="B4" s="128"/>
      <c r="C4" s="128"/>
    </row>
    <row r="5" spans="1:3" ht="50.1" customHeight="1" x14ac:dyDescent="0.25">
      <c r="A5" s="127" t="s">
        <v>67</v>
      </c>
      <c r="B5" s="127"/>
      <c r="C5" s="127"/>
    </row>
    <row r="6" spans="1:3" ht="80.099999999999994" customHeight="1" x14ac:dyDescent="0.25">
      <c r="A6" s="127" t="s">
        <v>68</v>
      </c>
      <c r="B6" s="128"/>
      <c r="C6" s="128"/>
    </row>
    <row r="7" spans="1:3" ht="65.099999999999994" customHeight="1" x14ac:dyDescent="0.25">
      <c r="A7" s="127" t="s">
        <v>85</v>
      </c>
      <c r="B7" s="128"/>
      <c r="C7" s="128"/>
    </row>
  </sheetData>
  <sheetProtection password="CAA1" sheet="1" objects="1" scenarios="1"/>
  <mergeCells count="7">
    <mergeCell ref="A7:C7"/>
    <mergeCell ref="A5:C5"/>
    <mergeCell ref="A6:C6"/>
    <mergeCell ref="A1:C1"/>
    <mergeCell ref="A2:C2"/>
    <mergeCell ref="A3:C3"/>
    <mergeCell ref="A4:C4"/>
  </mergeCells>
  <phoneticPr fontId="0" type="noConversion"/>
  <pageMargins left="0.98425196850393704" right="0.59055118110236227" top="0.78740157480314965" bottom="0.78740157480314965" header="0.39370078740157483" footer="0.3937007874015748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0"/>
  <sheetViews>
    <sheetView zoomScaleNormal="100" workbookViewId="0">
      <selection sqref="A1:H1"/>
    </sheetView>
  </sheetViews>
  <sheetFormatPr baseColWidth="10" defaultColWidth="11.44140625" defaultRowHeight="13.8" x14ac:dyDescent="0.25"/>
  <cols>
    <col min="1" max="8" width="10.6640625" style="106" customWidth="1"/>
    <col min="9" max="256" width="11.44140625" style="106"/>
    <col min="257" max="264" width="10.6640625" style="106" customWidth="1"/>
    <col min="265" max="512" width="11.44140625" style="106"/>
    <col min="513" max="520" width="10.6640625" style="106" customWidth="1"/>
    <col min="521" max="768" width="11.44140625" style="106"/>
    <col min="769" max="776" width="10.6640625" style="106" customWidth="1"/>
    <col min="777" max="1024" width="11.44140625" style="106"/>
    <col min="1025" max="1032" width="10.6640625" style="106" customWidth="1"/>
    <col min="1033" max="1280" width="11.44140625" style="106"/>
    <col min="1281" max="1288" width="10.6640625" style="106" customWidth="1"/>
    <col min="1289" max="1536" width="11.44140625" style="106"/>
    <col min="1537" max="1544" width="10.6640625" style="106" customWidth="1"/>
    <col min="1545" max="1792" width="11.44140625" style="106"/>
    <col min="1793" max="1800" width="10.6640625" style="106" customWidth="1"/>
    <col min="1801" max="2048" width="11.44140625" style="106"/>
    <col min="2049" max="2056" width="10.6640625" style="106" customWidth="1"/>
    <col min="2057" max="2304" width="11.44140625" style="106"/>
    <col min="2305" max="2312" width="10.6640625" style="106" customWidth="1"/>
    <col min="2313" max="2560" width="11.44140625" style="106"/>
    <col min="2561" max="2568" width="10.6640625" style="106" customWidth="1"/>
    <col min="2569" max="2816" width="11.44140625" style="106"/>
    <col min="2817" max="2824" width="10.6640625" style="106" customWidth="1"/>
    <col min="2825" max="3072" width="11.44140625" style="106"/>
    <col min="3073" max="3080" width="10.6640625" style="106" customWidth="1"/>
    <col min="3081" max="3328" width="11.44140625" style="106"/>
    <col min="3329" max="3336" width="10.6640625" style="106" customWidth="1"/>
    <col min="3337" max="3584" width="11.44140625" style="106"/>
    <col min="3585" max="3592" width="10.6640625" style="106" customWidth="1"/>
    <col min="3593" max="3840" width="11.44140625" style="106"/>
    <col min="3841" max="3848" width="10.6640625" style="106" customWidth="1"/>
    <col min="3849" max="4096" width="11.44140625" style="106"/>
    <col min="4097" max="4104" width="10.6640625" style="106" customWidth="1"/>
    <col min="4105" max="4352" width="11.44140625" style="106"/>
    <col min="4353" max="4360" width="10.6640625" style="106" customWidth="1"/>
    <col min="4361" max="4608" width="11.44140625" style="106"/>
    <col min="4609" max="4616" width="10.6640625" style="106" customWidth="1"/>
    <col min="4617" max="4864" width="11.44140625" style="106"/>
    <col min="4865" max="4872" width="10.6640625" style="106" customWidth="1"/>
    <col min="4873" max="5120" width="11.44140625" style="106"/>
    <col min="5121" max="5128" width="10.6640625" style="106" customWidth="1"/>
    <col min="5129" max="5376" width="11.44140625" style="106"/>
    <col min="5377" max="5384" width="10.6640625" style="106" customWidth="1"/>
    <col min="5385" max="5632" width="11.44140625" style="106"/>
    <col min="5633" max="5640" width="10.6640625" style="106" customWidth="1"/>
    <col min="5641" max="5888" width="11.44140625" style="106"/>
    <col min="5889" max="5896" width="10.6640625" style="106" customWidth="1"/>
    <col min="5897" max="6144" width="11.44140625" style="106"/>
    <col min="6145" max="6152" width="10.6640625" style="106" customWidth="1"/>
    <col min="6153" max="6400" width="11.44140625" style="106"/>
    <col min="6401" max="6408" width="10.6640625" style="106" customWidth="1"/>
    <col min="6409" max="6656" width="11.44140625" style="106"/>
    <col min="6657" max="6664" width="10.6640625" style="106" customWidth="1"/>
    <col min="6665" max="6912" width="11.44140625" style="106"/>
    <col min="6913" max="6920" width="10.6640625" style="106" customWidth="1"/>
    <col min="6921" max="7168" width="11.44140625" style="106"/>
    <col min="7169" max="7176" width="10.6640625" style="106" customWidth="1"/>
    <col min="7177" max="7424" width="11.44140625" style="106"/>
    <col min="7425" max="7432" width="10.6640625" style="106" customWidth="1"/>
    <col min="7433" max="7680" width="11.44140625" style="106"/>
    <col min="7681" max="7688" width="10.6640625" style="106" customWidth="1"/>
    <col min="7689" max="7936" width="11.44140625" style="106"/>
    <col min="7937" max="7944" width="10.6640625" style="106" customWidth="1"/>
    <col min="7945" max="8192" width="11.44140625" style="106"/>
    <col min="8193" max="8200" width="10.6640625" style="106" customWidth="1"/>
    <col min="8201" max="8448" width="11.44140625" style="106"/>
    <col min="8449" max="8456" width="10.6640625" style="106" customWidth="1"/>
    <col min="8457" max="8704" width="11.44140625" style="106"/>
    <col min="8705" max="8712" width="10.6640625" style="106" customWidth="1"/>
    <col min="8713" max="8960" width="11.44140625" style="106"/>
    <col min="8961" max="8968" width="10.6640625" style="106" customWidth="1"/>
    <col min="8969" max="9216" width="11.44140625" style="106"/>
    <col min="9217" max="9224" width="10.6640625" style="106" customWidth="1"/>
    <col min="9225" max="9472" width="11.44140625" style="106"/>
    <col min="9473" max="9480" width="10.6640625" style="106" customWidth="1"/>
    <col min="9481" max="9728" width="11.44140625" style="106"/>
    <col min="9729" max="9736" width="10.6640625" style="106" customWidth="1"/>
    <col min="9737" max="9984" width="11.44140625" style="106"/>
    <col min="9985" max="9992" width="10.6640625" style="106" customWidth="1"/>
    <col min="9993" max="10240" width="11.44140625" style="106"/>
    <col min="10241" max="10248" width="10.6640625" style="106" customWidth="1"/>
    <col min="10249" max="10496" width="11.44140625" style="106"/>
    <col min="10497" max="10504" width="10.6640625" style="106" customWidth="1"/>
    <col min="10505" max="10752" width="11.44140625" style="106"/>
    <col min="10753" max="10760" width="10.6640625" style="106" customWidth="1"/>
    <col min="10761" max="11008" width="11.44140625" style="106"/>
    <col min="11009" max="11016" width="10.6640625" style="106" customWidth="1"/>
    <col min="11017" max="11264" width="11.44140625" style="106"/>
    <col min="11265" max="11272" width="10.6640625" style="106" customWidth="1"/>
    <col min="11273" max="11520" width="11.44140625" style="106"/>
    <col min="11521" max="11528" width="10.6640625" style="106" customWidth="1"/>
    <col min="11529" max="11776" width="11.44140625" style="106"/>
    <col min="11777" max="11784" width="10.6640625" style="106" customWidth="1"/>
    <col min="11785" max="12032" width="11.44140625" style="106"/>
    <col min="12033" max="12040" width="10.6640625" style="106" customWidth="1"/>
    <col min="12041" max="12288" width="11.44140625" style="106"/>
    <col min="12289" max="12296" width="10.6640625" style="106" customWidth="1"/>
    <col min="12297" max="12544" width="11.44140625" style="106"/>
    <col min="12545" max="12552" width="10.6640625" style="106" customWidth="1"/>
    <col min="12553" max="12800" width="11.44140625" style="106"/>
    <col min="12801" max="12808" width="10.6640625" style="106" customWidth="1"/>
    <col min="12809" max="13056" width="11.44140625" style="106"/>
    <col min="13057" max="13064" width="10.6640625" style="106" customWidth="1"/>
    <col min="13065" max="13312" width="11.44140625" style="106"/>
    <col min="13313" max="13320" width="10.6640625" style="106" customWidth="1"/>
    <col min="13321" max="13568" width="11.44140625" style="106"/>
    <col min="13569" max="13576" width="10.6640625" style="106" customWidth="1"/>
    <col min="13577" max="13824" width="11.44140625" style="106"/>
    <col min="13825" max="13832" width="10.6640625" style="106" customWidth="1"/>
    <col min="13833" max="14080" width="11.44140625" style="106"/>
    <col min="14081" max="14088" width="10.6640625" style="106" customWidth="1"/>
    <col min="14089" max="14336" width="11.44140625" style="106"/>
    <col min="14337" max="14344" width="10.6640625" style="106" customWidth="1"/>
    <col min="14345" max="14592" width="11.44140625" style="106"/>
    <col min="14593" max="14600" width="10.6640625" style="106" customWidth="1"/>
    <col min="14601" max="14848" width="11.44140625" style="106"/>
    <col min="14849" max="14856" width="10.6640625" style="106" customWidth="1"/>
    <col min="14857" max="15104" width="11.44140625" style="106"/>
    <col min="15105" max="15112" width="10.6640625" style="106" customWidth="1"/>
    <col min="15113" max="15360" width="11.44140625" style="106"/>
    <col min="15361" max="15368" width="10.6640625" style="106" customWidth="1"/>
    <col min="15369" max="15616" width="11.44140625" style="106"/>
    <col min="15617" max="15624" width="10.6640625" style="106" customWidth="1"/>
    <col min="15625" max="15872" width="11.44140625" style="106"/>
    <col min="15873" max="15880" width="10.6640625" style="106" customWidth="1"/>
    <col min="15881" max="16128" width="11.44140625" style="106"/>
    <col min="16129" max="16136" width="10.6640625" style="106" customWidth="1"/>
    <col min="16137" max="16384" width="11.44140625" style="106"/>
  </cols>
  <sheetData>
    <row r="1" spans="1:8" ht="20.100000000000001" customHeight="1" x14ac:dyDescent="0.3">
      <c r="A1" s="145" t="s">
        <v>267</v>
      </c>
      <c r="B1" s="145"/>
      <c r="C1" s="145"/>
      <c r="D1" s="145"/>
      <c r="E1" s="145"/>
      <c r="F1" s="145"/>
      <c r="G1" s="145"/>
      <c r="H1" s="145"/>
    </row>
    <row r="2" spans="1:8" ht="34.950000000000003" customHeight="1" x14ac:dyDescent="0.25">
      <c r="A2" s="143" t="s">
        <v>268</v>
      </c>
      <c r="B2" s="144"/>
      <c r="C2" s="144"/>
      <c r="D2" s="144"/>
      <c r="E2" s="144"/>
      <c r="F2" s="144"/>
      <c r="G2" s="144"/>
      <c r="H2" s="144"/>
    </row>
    <row r="3" spans="1:8" ht="34.950000000000003" customHeight="1" x14ac:dyDescent="0.25">
      <c r="A3" s="143" t="s">
        <v>269</v>
      </c>
      <c r="B3" s="144"/>
      <c r="C3" s="144"/>
      <c r="D3" s="144"/>
      <c r="E3" s="144"/>
      <c r="F3" s="144"/>
      <c r="G3" s="144"/>
      <c r="H3" s="144"/>
    </row>
    <row r="4" spans="1:8" ht="70.05" customHeight="1" x14ac:dyDescent="0.25">
      <c r="A4" s="143" t="s">
        <v>270</v>
      </c>
      <c r="B4" s="144"/>
      <c r="C4" s="144"/>
      <c r="D4" s="144"/>
      <c r="E4" s="144"/>
      <c r="F4" s="144"/>
      <c r="G4" s="144"/>
      <c r="H4" s="144"/>
    </row>
    <row r="5" spans="1:8" ht="52.95" customHeight="1" x14ac:dyDescent="0.25">
      <c r="A5" s="143" t="s">
        <v>271</v>
      </c>
      <c r="B5" s="144"/>
      <c r="C5" s="144"/>
      <c r="D5" s="144"/>
      <c r="E5" s="144"/>
      <c r="F5" s="144"/>
      <c r="G5" s="144"/>
      <c r="H5" s="144"/>
    </row>
    <row r="6" spans="1:8" ht="34.950000000000003" customHeight="1" x14ac:dyDescent="0.25">
      <c r="A6" s="143" t="s">
        <v>272</v>
      </c>
      <c r="B6" s="144"/>
      <c r="C6" s="144"/>
      <c r="D6" s="144"/>
      <c r="E6" s="144"/>
      <c r="F6" s="144"/>
      <c r="G6" s="144"/>
      <c r="H6" s="144"/>
    </row>
    <row r="7" spans="1:8" ht="88.05" customHeight="1" x14ac:dyDescent="0.25">
      <c r="A7" s="143" t="s">
        <v>273</v>
      </c>
      <c r="B7" s="144"/>
      <c r="C7" s="144"/>
      <c r="D7" s="144"/>
      <c r="E7" s="144"/>
      <c r="F7" s="144"/>
      <c r="G7" s="144"/>
      <c r="H7" s="144"/>
    </row>
    <row r="8" spans="1:8" ht="88.05" customHeight="1" x14ac:dyDescent="0.25">
      <c r="A8" s="143" t="s">
        <v>274</v>
      </c>
      <c r="B8" s="144"/>
      <c r="C8" s="144"/>
      <c r="D8" s="144"/>
      <c r="E8" s="144"/>
      <c r="F8" s="144"/>
      <c r="G8" s="144"/>
      <c r="H8" s="144"/>
    </row>
    <row r="9" spans="1:8" ht="70.05" customHeight="1" x14ac:dyDescent="0.25">
      <c r="A9" s="143" t="s">
        <v>275</v>
      </c>
      <c r="B9" s="144"/>
      <c r="C9" s="144"/>
      <c r="D9" s="144"/>
      <c r="E9" s="144"/>
      <c r="F9" s="144"/>
      <c r="G9" s="144"/>
      <c r="H9" s="144"/>
    </row>
    <row r="10" spans="1:8" ht="52.95" customHeight="1" x14ac:dyDescent="0.25">
      <c r="A10" s="143" t="s">
        <v>276</v>
      </c>
      <c r="B10" s="144"/>
      <c r="C10" s="144"/>
      <c r="D10" s="144"/>
      <c r="E10" s="144"/>
      <c r="F10" s="144"/>
      <c r="G10" s="144"/>
      <c r="H10" s="144"/>
    </row>
    <row r="11" spans="1:8" ht="70.05" customHeight="1" x14ac:dyDescent="0.25">
      <c r="A11" s="143" t="s">
        <v>277</v>
      </c>
      <c r="B11" s="144"/>
      <c r="C11" s="144"/>
      <c r="D11" s="144"/>
      <c r="E11" s="144"/>
      <c r="F11" s="144"/>
      <c r="G11" s="144"/>
      <c r="H11" s="144"/>
    </row>
    <row r="12" spans="1:8" ht="34.950000000000003" customHeight="1" x14ac:dyDescent="0.25">
      <c r="A12" s="143" t="s">
        <v>278</v>
      </c>
      <c r="B12" s="144"/>
      <c r="C12" s="144"/>
      <c r="D12" s="144"/>
      <c r="E12" s="144"/>
      <c r="F12" s="144"/>
      <c r="G12" s="144"/>
      <c r="H12" s="144"/>
    </row>
    <row r="13" spans="1:8" ht="97.05" customHeight="1" x14ac:dyDescent="0.25">
      <c r="A13" s="143" t="s">
        <v>279</v>
      </c>
      <c r="B13" s="144"/>
      <c r="C13" s="144"/>
      <c r="D13" s="144"/>
      <c r="E13" s="144"/>
      <c r="F13" s="144"/>
      <c r="G13" s="144"/>
      <c r="H13" s="144"/>
    </row>
    <row r="14" spans="1:8" ht="97.05" customHeight="1" x14ac:dyDescent="0.25">
      <c r="A14" s="143" t="s">
        <v>280</v>
      </c>
      <c r="B14" s="144"/>
      <c r="C14" s="144"/>
      <c r="D14" s="144"/>
      <c r="E14" s="144"/>
      <c r="F14" s="144"/>
      <c r="G14" s="144"/>
      <c r="H14" s="144"/>
    </row>
    <row r="15" spans="1:8" ht="20.100000000000001" customHeight="1" x14ac:dyDescent="0.25">
      <c r="A15" s="143" t="s">
        <v>281</v>
      </c>
      <c r="B15" s="144"/>
      <c r="C15" s="144"/>
      <c r="D15" s="144"/>
      <c r="E15" s="144"/>
      <c r="F15" s="144"/>
      <c r="G15" s="144"/>
      <c r="H15" s="144"/>
    </row>
    <row r="16" spans="1:8" x14ac:dyDescent="0.25">
      <c r="A16" s="143"/>
      <c r="B16" s="144"/>
      <c r="C16" s="144"/>
      <c r="D16" s="144"/>
      <c r="E16" s="144"/>
      <c r="F16" s="144"/>
      <c r="G16" s="144"/>
      <c r="H16" s="144"/>
    </row>
    <row r="17" spans="1:8" x14ac:dyDescent="0.25">
      <c r="A17" s="143"/>
      <c r="B17" s="144"/>
      <c r="C17" s="144"/>
      <c r="D17" s="144"/>
      <c r="E17" s="144"/>
      <c r="F17" s="144"/>
      <c r="G17" s="144"/>
      <c r="H17" s="144"/>
    </row>
    <row r="18" spans="1:8" x14ac:dyDescent="0.25">
      <c r="A18" s="143"/>
      <c r="B18" s="144"/>
      <c r="C18" s="144"/>
      <c r="D18" s="144"/>
      <c r="E18" s="144"/>
      <c r="F18" s="144"/>
      <c r="G18" s="144"/>
      <c r="H18" s="144"/>
    </row>
    <row r="19" spans="1:8" x14ac:dyDescent="0.25">
      <c r="A19" s="143"/>
      <c r="B19" s="144"/>
      <c r="C19" s="144"/>
      <c r="D19" s="144"/>
      <c r="E19" s="144"/>
      <c r="F19" s="144"/>
      <c r="G19" s="144"/>
      <c r="H19" s="144"/>
    </row>
    <row r="20" spans="1:8" x14ac:dyDescent="0.25">
      <c r="A20" s="143"/>
      <c r="B20" s="144"/>
      <c r="C20" s="144"/>
      <c r="D20" s="144"/>
      <c r="E20" s="144"/>
      <c r="F20" s="144"/>
      <c r="G20" s="144"/>
      <c r="H20" s="144"/>
    </row>
  </sheetData>
  <sheetProtection password="CAA1" sheet="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33203125" defaultRowHeight="13.8" x14ac:dyDescent="0.25"/>
  <cols>
    <col min="1" max="1" width="25.109375" style="47" bestFit="1" customWidth="1"/>
    <col min="2" max="2" width="39" style="47" customWidth="1"/>
    <col min="3" max="16384" width="11.33203125" style="47"/>
  </cols>
  <sheetData>
    <row r="1" spans="1:7" ht="20.100000000000001" customHeight="1" x14ac:dyDescent="0.25">
      <c r="A1" s="46" t="s">
        <v>76</v>
      </c>
      <c r="C1" s="48" t="s">
        <v>77</v>
      </c>
    </row>
    <row r="2" spans="1:7" ht="20.100000000000001" customHeight="1" x14ac:dyDescent="0.25">
      <c r="A2" s="47" t="s">
        <v>78</v>
      </c>
      <c r="B2" s="49"/>
      <c r="C2" s="47" t="s">
        <v>78</v>
      </c>
    </row>
    <row r="3" spans="1:7" ht="20.100000000000001" customHeight="1" x14ac:dyDescent="0.25">
      <c r="A3" s="47" t="s">
        <v>79</v>
      </c>
      <c r="B3" s="85"/>
      <c r="C3" s="47" t="s">
        <v>80</v>
      </c>
    </row>
    <row r="4" spans="1:7" ht="20.100000000000001" customHeight="1" x14ac:dyDescent="0.25">
      <c r="A4" s="47" t="s">
        <v>81</v>
      </c>
      <c r="B4" s="49"/>
      <c r="C4" s="47" t="s">
        <v>82</v>
      </c>
    </row>
    <row r="5" spans="1:7" ht="20.100000000000001" customHeight="1" x14ac:dyDescent="0.25"/>
    <row r="6" spans="1:7" ht="60" customHeight="1" x14ac:dyDescent="0.25">
      <c r="A6" s="164" t="s">
        <v>319</v>
      </c>
      <c r="B6" s="165"/>
      <c r="C6" s="165"/>
      <c r="D6" s="165"/>
      <c r="E6" s="165"/>
      <c r="F6" s="165"/>
      <c r="G6" s="165"/>
    </row>
    <row r="7" spans="1:7" ht="15" customHeight="1" x14ac:dyDescent="0.25">
      <c r="A7" s="166"/>
      <c r="B7" s="166"/>
      <c r="C7" s="166"/>
      <c r="D7" s="166"/>
      <c r="E7" s="166"/>
      <c r="F7" s="166"/>
      <c r="G7" s="166"/>
    </row>
    <row r="8" spans="1:7" ht="60" customHeight="1" x14ac:dyDescent="0.25">
      <c r="A8" s="164" t="s">
        <v>320</v>
      </c>
      <c r="B8" s="165"/>
      <c r="C8" s="165"/>
      <c r="D8" s="165"/>
      <c r="E8" s="165"/>
      <c r="F8" s="165"/>
      <c r="G8" s="165"/>
    </row>
    <row r="9" spans="1:7" ht="20.100000000000001" customHeight="1" x14ac:dyDescent="0.25">
      <c r="A9" s="167"/>
      <c r="B9" s="167"/>
      <c r="C9" s="167"/>
      <c r="D9" s="167"/>
      <c r="E9" s="167"/>
      <c r="F9" s="167"/>
      <c r="G9" s="167"/>
    </row>
    <row r="10" spans="1:7" ht="45" customHeight="1" x14ac:dyDescent="0.25">
      <c r="A10" s="168" t="s">
        <v>317</v>
      </c>
      <c r="B10" s="168"/>
      <c r="C10" s="168"/>
      <c r="D10" s="168"/>
      <c r="E10" s="168"/>
      <c r="F10" s="168"/>
      <c r="G10" s="168"/>
    </row>
    <row r="11" spans="1:7" ht="45" customHeight="1" x14ac:dyDescent="0.25">
      <c r="A11" s="168" t="s">
        <v>318</v>
      </c>
      <c r="B11" s="169"/>
      <c r="C11" s="169"/>
      <c r="D11" s="169"/>
      <c r="E11" s="169"/>
      <c r="F11" s="169"/>
      <c r="G11" s="169"/>
    </row>
    <row r="12" spans="1:7" ht="45" customHeight="1" x14ac:dyDescent="0.25">
      <c r="A12" s="168" t="s">
        <v>221</v>
      </c>
      <c r="B12" s="168"/>
      <c r="C12" s="169" t="s">
        <v>222</v>
      </c>
      <c r="D12" s="169"/>
      <c r="E12" s="169"/>
      <c r="F12" s="169"/>
      <c r="G12" s="170"/>
    </row>
    <row r="13" spans="1:7" ht="45" customHeight="1" x14ac:dyDescent="0.25">
      <c r="A13" s="81"/>
      <c r="B13" s="81"/>
      <c r="C13" s="82"/>
      <c r="D13" s="82"/>
      <c r="E13" s="82"/>
      <c r="F13" s="82"/>
      <c r="G13" s="82"/>
    </row>
    <row r="15" spans="1:7" x14ac:dyDescent="0.25">
      <c r="A15" s="47" t="s">
        <v>83</v>
      </c>
      <c r="B15" s="85"/>
      <c r="C15" s="171" t="s">
        <v>123</v>
      </c>
      <c r="D15" s="171"/>
      <c r="E15" s="171"/>
    </row>
    <row r="16" spans="1:7" x14ac:dyDescent="0.25">
      <c r="A16" s="47" t="s">
        <v>84</v>
      </c>
      <c r="B16" s="50" t="str">
        <f>IF(ISBLANK(B15),"",IF(B3=B15,"Kontrolle erfolgreich - check ok","FEHLER - ERROR"))</f>
        <v/>
      </c>
      <c r="C16" s="167" t="s">
        <v>124</v>
      </c>
      <c r="D16" s="167"/>
      <c r="E16" s="167"/>
    </row>
    <row r="17" spans="2:2" x14ac:dyDescent="0.25">
      <c r="B17" s="50" t="str">
        <f>IF(ISBLANK(B15),"",IF(ISERROR(FIND("@",B15,1)),"keine gültige eMail-Adresse",IF((VALUE(FIND("@",B15,1))&gt;1),"","keine gültige eMail-Adresse!")))</f>
        <v/>
      </c>
    </row>
    <row r="18" spans="2:2" x14ac:dyDescent="0.25">
      <c r="B18" s="50" t="str">
        <f>IF(ISBLANK(B15),"",IF(ISERROR(FIND("@",B15,1)),"no valid eMail-adress",IF((VALUE(FIND("@",B15,1))&gt;1),"","no valid eMail-address!")))</f>
        <v/>
      </c>
    </row>
    <row r="19" spans="2:2" x14ac:dyDescent="0.25">
      <c r="B19" s="47" t="str">
        <f>IF(ISBLANK(B15),"",IF(ISERROR(FIND("; ",B15,1)),"",IF((VALUE(FIND("; ",B15,1))&gt;8),"","Achtung - die zweite eMail-Adresse wurde nicht korrekt eingegeben")))</f>
        <v/>
      </c>
    </row>
  </sheetData>
  <sheetProtection algorithmName="SHA-512" hashValue="8LzllI+ohR0/pKICdBtLGfQXjveNqArT/fHINekVB8Ky0m9TsIJjfXl4pxJBCXhHidfDiV7Tx4IOnqPPL8clZg==" saltValue="5TN3fw7G3xSer6Af9CUebA=="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6"/>
  <dimension ref="A1:G29"/>
  <sheetViews>
    <sheetView workbookViewId="0">
      <selection activeCell="B9" sqref="B9"/>
    </sheetView>
  </sheetViews>
  <sheetFormatPr baseColWidth="10" defaultRowHeight="13.8" x14ac:dyDescent="0.25"/>
  <cols>
    <col min="1" max="1" width="39.6640625" bestFit="1" customWidth="1"/>
    <col min="2" max="2" width="33.109375" bestFit="1" customWidth="1"/>
  </cols>
  <sheetData>
    <row r="1" spans="1:7" x14ac:dyDescent="0.25">
      <c r="A1" t="s">
        <v>12</v>
      </c>
      <c r="B1" s="3" t="str">
        <f>IF(ISNUMBER(VALUE(Ergebnisse!G1)),IF(VALUE(Ergebnisse!G1)&gt;0,VALUE(Ergebnisse!G1),""),"")</f>
        <v/>
      </c>
      <c r="D1" t="s">
        <v>19</v>
      </c>
    </row>
    <row r="2" spans="1:7" x14ac:dyDescent="0.25">
      <c r="A2" t="s">
        <v>4</v>
      </c>
      <c r="B2" s="3" t="str">
        <f>IF(ISNUMBER(VALUE(Ergebnisse!G2)),IF(VALUE(Ergebnisse!G2)&gt;0,VALUE(Ergebnisse!G2),""),"")</f>
        <v/>
      </c>
    </row>
    <row r="3" spans="1:7" x14ac:dyDescent="0.25">
      <c r="A3" t="s">
        <v>13</v>
      </c>
      <c r="B3" s="3">
        <v>24</v>
      </c>
      <c r="D3" t="s">
        <v>18</v>
      </c>
    </row>
    <row r="4" spans="1:7" x14ac:dyDescent="0.25">
      <c r="A4" t="s">
        <v>14</v>
      </c>
      <c r="B4" s="3">
        <f>YEAR(B7)</f>
        <v>2022</v>
      </c>
      <c r="D4" s="9">
        <v>2</v>
      </c>
    </row>
    <row r="5" spans="1:7" x14ac:dyDescent="0.25">
      <c r="A5" t="s">
        <v>15</v>
      </c>
      <c r="B5" s="3" t="str">
        <f>D8</f>
        <v>N</v>
      </c>
      <c r="D5" t="str">
        <f>IF(D4=2,"N","J")</f>
        <v>N</v>
      </c>
      <c r="F5">
        <v>1</v>
      </c>
      <c r="G5" s="63" t="s">
        <v>125</v>
      </c>
    </row>
    <row r="6" spans="1:7" x14ac:dyDescent="0.25">
      <c r="A6" t="s">
        <v>52</v>
      </c>
      <c r="B6" s="3">
        <f>Ergebnisse!G3</f>
        <v>1</v>
      </c>
      <c r="F6">
        <v>2</v>
      </c>
      <c r="G6" s="63" t="s">
        <v>126</v>
      </c>
    </row>
    <row r="7" spans="1:7" x14ac:dyDescent="0.25">
      <c r="A7" t="s">
        <v>53</v>
      </c>
      <c r="B7" s="41">
        <f>Ergebnisse!E5</f>
        <v>44780</v>
      </c>
    </row>
    <row r="8" spans="1:7" x14ac:dyDescent="0.25">
      <c r="A8" t="s">
        <v>16</v>
      </c>
      <c r="B8" s="3">
        <v>20</v>
      </c>
      <c r="D8" t="str">
        <f>LEFT(D5,1)</f>
        <v>N</v>
      </c>
    </row>
    <row r="9" spans="1:7" x14ac:dyDescent="0.25">
      <c r="A9" t="s">
        <v>17</v>
      </c>
      <c r="B9" s="3">
        <v>2</v>
      </c>
    </row>
    <row r="10" spans="1:7" x14ac:dyDescent="0.25">
      <c r="A10" t="s">
        <v>23</v>
      </c>
      <c r="B10" s="73" t="str">
        <f>Ergebnisse!A22</f>
        <v>Osmolalität</v>
      </c>
      <c r="C10" s="73" t="str">
        <f>Ergebnisse!B22</f>
        <v>osmol/kg</v>
      </c>
    </row>
    <row r="11" spans="1:7" x14ac:dyDescent="0.25">
      <c r="A11" t="s">
        <v>24</v>
      </c>
      <c r="B11" s="73" t="str">
        <f>Ergebnisse!A23</f>
        <v>pH-Wert</v>
      </c>
      <c r="C11" s="73" t="str">
        <f>Ergebnisse!B23</f>
        <v>ohne</v>
      </c>
    </row>
    <row r="12" spans="1:7" x14ac:dyDescent="0.25">
      <c r="A12" t="s">
        <v>25</v>
      </c>
      <c r="B12" s="73" t="str">
        <f>Ergebnisse!A24</f>
        <v>Benzoesäure (als freie Säure)</v>
      </c>
      <c r="C12" s="73" t="str">
        <f>Ergebnisse!B24</f>
        <v>mg/L</v>
      </c>
    </row>
    <row r="13" spans="1:7" x14ac:dyDescent="0.25">
      <c r="A13" t="s">
        <v>33</v>
      </c>
      <c r="B13" s="73" t="str">
        <f>Ergebnisse!A25</f>
        <v>Sorbinsäure (als freie Säure)</v>
      </c>
      <c r="C13" s="73" t="str">
        <f>Ergebnisse!B25</f>
        <v>mg/L</v>
      </c>
    </row>
    <row r="14" spans="1:7" x14ac:dyDescent="0.25">
      <c r="A14" t="s">
        <v>34</v>
      </c>
      <c r="B14" s="73" t="str">
        <f>Ergebnisse!A26</f>
        <v>Acesulfam K</v>
      </c>
      <c r="C14" s="73" t="str">
        <f>Ergebnisse!B26</f>
        <v>mg/L</v>
      </c>
    </row>
    <row r="15" spans="1:7" x14ac:dyDescent="0.25">
      <c r="A15" t="s">
        <v>35</v>
      </c>
      <c r="B15" s="73" t="str">
        <f>Ergebnisse!A27</f>
        <v>Cyclamat (als freie Säure)</v>
      </c>
      <c r="C15" s="73" t="str">
        <f>Ergebnisse!B27</f>
        <v>mg/L</v>
      </c>
    </row>
    <row r="16" spans="1:7" x14ac:dyDescent="0.25">
      <c r="A16" t="s">
        <v>36</v>
      </c>
      <c r="B16" s="73" t="str">
        <f>Ergebnisse!A28</f>
        <v>Saccharin (als freies Imid)</v>
      </c>
      <c r="C16" s="73" t="str">
        <f>Ergebnisse!B28</f>
        <v>mg/L</v>
      </c>
    </row>
    <row r="17" spans="1:3" x14ac:dyDescent="0.25">
      <c r="A17" t="s">
        <v>37</v>
      </c>
      <c r="B17" s="73" t="str">
        <f>Ergebnisse!A29</f>
        <v>Sucralose</v>
      </c>
      <c r="C17" s="73" t="str">
        <f>Ergebnisse!B29</f>
        <v>mg/L</v>
      </c>
    </row>
    <row r="18" spans="1:3" x14ac:dyDescent="0.25">
      <c r="A18" t="s">
        <v>45</v>
      </c>
      <c r="B18" s="73" t="str">
        <f>Ergebnisse!A30</f>
        <v>Aspartam</v>
      </c>
      <c r="C18" s="73" t="str">
        <f>Ergebnisse!B30</f>
        <v>mg/L</v>
      </c>
    </row>
    <row r="19" spans="1:3" x14ac:dyDescent="0.25">
      <c r="A19" t="s">
        <v>306</v>
      </c>
      <c r="B19" s="73" t="str">
        <f>Ergebnisse!A31</f>
        <v>Aspartylphenylalanin</v>
      </c>
      <c r="C19" s="73" t="str">
        <f>Ergebnisse!B31</f>
        <v>mg/L</v>
      </c>
    </row>
    <row r="20" spans="1:3" x14ac:dyDescent="0.25">
      <c r="A20" t="s">
        <v>307</v>
      </c>
      <c r="B20" s="73" t="str">
        <f>Ergebnisse!A32</f>
        <v>Diketopiperazin</v>
      </c>
      <c r="C20" s="73" t="str">
        <f>Ergebnisse!B32</f>
        <v>mg/L</v>
      </c>
    </row>
    <row r="21" spans="1:3" x14ac:dyDescent="0.25">
      <c r="A21" t="s">
        <v>308</v>
      </c>
      <c r="B21" s="73" t="str">
        <f>Ergebnisse!A33</f>
        <v>Phenylalanin</v>
      </c>
      <c r="C21" s="73" t="str">
        <f>Ergebnisse!B33</f>
        <v>mg/L</v>
      </c>
    </row>
    <row r="22" spans="1:3" x14ac:dyDescent="0.25">
      <c r="A22" t="s">
        <v>309</v>
      </c>
      <c r="B22" s="73" t="str">
        <f>Ergebnisse!A34</f>
        <v>Nachgewiesener Farbstoff</v>
      </c>
      <c r="C22" s="73" t="str">
        <f>Ergebnisse!B34</f>
        <v>qualitativ:</v>
      </c>
    </row>
    <row r="23" spans="1:3" x14ac:dyDescent="0.25">
      <c r="A23" t="s">
        <v>310</v>
      </c>
      <c r="B23" s="73" t="str">
        <f>Ergebnisse!A35</f>
        <v>Nachgewiesener Farbstoff</v>
      </c>
      <c r="C23" s="73" t="str">
        <f>Ergebnisse!B35</f>
        <v>qualitativ:</v>
      </c>
    </row>
    <row r="24" spans="1:3" x14ac:dyDescent="0.25">
      <c r="A24" t="s">
        <v>311</v>
      </c>
      <c r="B24" s="73" t="str">
        <f>Ergebnisse!A36</f>
        <v>Nachgewiesener Farbstoff</v>
      </c>
      <c r="C24" s="73" t="str">
        <f>Ergebnisse!B36</f>
        <v>qualitativ:</v>
      </c>
    </row>
    <row r="25" spans="1:3" x14ac:dyDescent="0.25">
      <c r="A25" t="s">
        <v>312</v>
      </c>
      <c r="B25" s="73" t="str">
        <f>Ergebnisse!A37</f>
        <v>Nachgewiesener Farbstoff</v>
      </c>
      <c r="C25" s="73" t="str">
        <f>Ergebnisse!B37</f>
        <v>qualitativ:</v>
      </c>
    </row>
    <row r="26" spans="1:3" x14ac:dyDescent="0.25">
      <c r="A26" t="s">
        <v>313</v>
      </c>
      <c r="B26" s="73">
        <f>Ergebnisse!A38</f>
        <v>19</v>
      </c>
      <c r="C26" s="73" t="str">
        <f>Ergebnisse!B38</f>
        <v>mg/L</v>
      </c>
    </row>
    <row r="27" spans="1:3" x14ac:dyDescent="0.25">
      <c r="A27" t="s">
        <v>314</v>
      </c>
      <c r="B27" s="73">
        <f>Ergebnisse!A39</f>
        <v>19</v>
      </c>
      <c r="C27" s="73" t="str">
        <f>Ergebnisse!B39</f>
        <v>mg/L</v>
      </c>
    </row>
    <row r="28" spans="1:3" x14ac:dyDescent="0.25">
      <c r="A28" t="s">
        <v>315</v>
      </c>
      <c r="B28" s="73">
        <f>Ergebnisse!A40</f>
        <v>19</v>
      </c>
      <c r="C28" s="73" t="str">
        <f>Ergebnisse!B40</f>
        <v>mg/L</v>
      </c>
    </row>
    <row r="29" spans="1:3" x14ac:dyDescent="0.25">
      <c r="A29" t="s">
        <v>316</v>
      </c>
      <c r="B29" s="73">
        <f>Ergebnisse!A41</f>
        <v>19</v>
      </c>
      <c r="C29" s="73" t="str">
        <f>Ergebnisse!B41</f>
        <v>mg/L</v>
      </c>
    </row>
  </sheetData>
  <sheetProtection algorithmName="SHA-512" hashValue="zCpCYahOeeCcrCcLyjz+KdLGyR0Pi9KHdkcOqv/PLEm3tzznQ1yamuUAXMKvdUvyFy8pGZBEfF9UXePg/Ti/hQ==" saltValue="R4oOKTIvUByqkyyTruK2og==" spinCount="100000" sheet="1" objects="1" scenarios="1"/>
  <phoneticPr fontId="0" type="noConversion"/>
  <pageMargins left="0.78740157499999996" right="0.78740157499999996" top="0.984251969" bottom="0.984251969" header="0.4921259845" footer="0.4921259845"/>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7"/>
  <dimension ref="A1:K74"/>
  <sheetViews>
    <sheetView workbookViewId="0">
      <selection activeCell="G1" sqref="G1"/>
    </sheetView>
  </sheetViews>
  <sheetFormatPr baseColWidth="10" defaultColWidth="11.33203125" defaultRowHeight="13.8" x14ac:dyDescent="0.25"/>
  <cols>
    <col min="1" max="1" width="35.77734375" style="14" customWidth="1"/>
    <col min="2" max="2" width="9.77734375" style="14" customWidth="1"/>
    <col min="3" max="3" width="13" style="14" customWidth="1"/>
    <col min="4" max="7" width="15.77734375" style="14" customWidth="1"/>
    <col min="8" max="8" width="9.77734375" style="14" customWidth="1"/>
    <col min="9" max="9" width="8.77734375" style="14" customWidth="1"/>
    <col min="10" max="10" width="11.77734375" style="14" customWidth="1"/>
    <col min="11" max="16384" width="11.33203125" style="14"/>
  </cols>
  <sheetData>
    <row r="1" spans="1:8" ht="21.9" customHeight="1" x14ac:dyDescent="0.4">
      <c r="A1" s="10" t="s">
        <v>0</v>
      </c>
      <c r="B1" s="11"/>
      <c r="E1" s="12" t="s">
        <v>3</v>
      </c>
      <c r="F1" s="13"/>
      <c r="G1" s="104" t="s">
        <v>321</v>
      </c>
    </row>
    <row r="2" spans="1:8" ht="21.9" customHeight="1" x14ac:dyDescent="0.4">
      <c r="A2" s="10" t="s">
        <v>130</v>
      </c>
      <c r="B2" s="11"/>
      <c r="E2" s="12" t="s">
        <v>4</v>
      </c>
      <c r="F2" s="13"/>
      <c r="G2" s="104" t="s">
        <v>321</v>
      </c>
    </row>
    <row r="3" spans="1:8" ht="15" customHeight="1" x14ac:dyDescent="0.4">
      <c r="A3" s="10"/>
      <c r="B3" s="11"/>
      <c r="E3" s="147" t="s">
        <v>87</v>
      </c>
      <c r="F3" s="147"/>
      <c r="G3" s="60">
        <v>1</v>
      </c>
      <c r="H3" s="15" t="s">
        <v>223</v>
      </c>
    </row>
    <row r="4" spans="1:8" ht="21.9" customHeight="1" x14ac:dyDescent="0.35">
      <c r="A4" s="12" t="s">
        <v>10</v>
      </c>
      <c r="B4" s="14" t="s">
        <v>5</v>
      </c>
      <c r="F4" s="172" t="str">
        <f>IF(OR(ISBLANK(G1),G1="?"),"",IF(ISNUMBER(VALUE(G1)),"","Bitte nur Ziffern eingeben (numbers only)"))</f>
        <v/>
      </c>
      <c r="H4" s="15"/>
    </row>
    <row r="5" spans="1:8" ht="21.9" customHeight="1" x14ac:dyDescent="0.35">
      <c r="A5" s="15" t="s">
        <v>32</v>
      </c>
      <c r="E5" s="19">
        <v>44780</v>
      </c>
      <c r="F5" s="172" t="str">
        <f>IF(OR(ISBLANK(G2),G2="?"),"",IF(ISNUMBER(VALUE(G2)),"","Bitte nur Ziffern eingeben (numbers only)"))</f>
        <v/>
      </c>
      <c r="G5" s="13"/>
      <c r="H5" s="15"/>
    </row>
    <row r="6" spans="1:8" ht="12.3" customHeight="1" x14ac:dyDescent="0.25"/>
    <row r="7" spans="1:8" s="21" customFormat="1" ht="35.1" customHeight="1" x14ac:dyDescent="0.25">
      <c r="A7" s="148" t="s">
        <v>89</v>
      </c>
      <c r="B7" s="149"/>
      <c r="C7" s="149"/>
      <c r="D7" s="149"/>
      <c r="E7" s="149"/>
      <c r="F7" s="149"/>
      <c r="G7" s="149"/>
    </row>
    <row r="8" spans="1:8" s="21" customFormat="1" ht="35.1" customHeight="1" x14ac:dyDescent="0.25">
      <c r="A8" s="148" t="s">
        <v>90</v>
      </c>
      <c r="B8" s="149"/>
      <c r="C8" s="149"/>
      <c r="D8" s="149"/>
      <c r="E8" s="149"/>
      <c r="F8" s="149"/>
      <c r="G8" s="149"/>
    </row>
    <row r="9" spans="1:8" s="21" customFormat="1" ht="20.100000000000001" customHeight="1" x14ac:dyDescent="0.25">
      <c r="A9" s="148" t="s">
        <v>138</v>
      </c>
      <c r="B9" s="149"/>
      <c r="C9" s="149"/>
      <c r="D9" s="149"/>
      <c r="E9" s="149"/>
      <c r="F9" s="149"/>
      <c r="G9" s="149"/>
    </row>
    <row r="10" spans="1:8" s="21" customFormat="1" ht="49.95" customHeight="1" x14ac:dyDescent="0.25">
      <c r="A10" s="148" t="s">
        <v>128</v>
      </c>
      <c r="B10" s="149"/>
      <c r="C10" s="149"/>
      <c r="D10" s="149"/>
      <c r="E10" s="149"/>
      <c r="F10" s="149"/>
      <c r="G10" s="149"/>
    </row>
    <row r="11" spans="1:8" s="21" customFormat="1" ht="35.1" customHeight="1" x14ac:dyDescent="0.25">
      <c r="A11" s="148" t="s">
        <v>127</v>
      </c>
      <c r="B11" s="149"/>
      <c r="C11" s="149"/>
      <c r="D11" s="149"/>
      <c r="E11" s="149"/>
      <c r="F11" s="149"/>
      <c r="G11" s="149"/>
    </row>
    <row r="12" spans="1:8" s="21" customFormat="1" ht="35.1" customHeight="1" x14ac:dyDescent="0.25">
      <c r="A12" s="148" t="s">
        <v>91</v>
      </c>
      <c r="B12" s="148"/>
      <c r="C12" s="148"/>
      <c r="D12" s="148"/>
      <c r="E12" s="148"/>
      <c r="F12" s="148"/>
      <c r="G12" s="148"/>
    </row>
    <row r="13" spans="1:8" s="21" customFormat="1" ht="35.1" customHeight="1" x14ac:dyDescent="0.25">
      <c r="A13" s="152" t="s">
        <v>92</v>
      </c>
      <c r="B13" s="153"/>
      <c r="C13" s="153"/>
      <c r="D13" s="153"/>
      <c r="E13" s="153"/>
      <c r="F13" s="153"/>
      <c r="G13" s="153"/>
    </row>
    <row r="14" spans="1:8" s="21" customFormat="1" ht="25.2" customHeight="1" x14ac:dyDescent="0.25">
      <c r="A14" s="173"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4" s="173"/>
      <c r="C14" s="173"/>
      <c r="D14" s="173"/>
      <c r="E14" s="173"/>
      <c r="F14" s="173"/>
      <c r="G14" s="173"/>
    </row>
    <row r="15" spans="1:8" s="21" customFormat="1" ht="25.2" customHeight="1" x14ac:dyDescent="0.25">
      <c r="A15" s="173" t="str">
        <f>IF(OR(OR(G1="?",ISBLANK(G1)),OR(G2="?",ISBLANK(G2))),"Nur wenn diese beiden Felder korrekt ausgefüllt sind, kann der Absender dieser Tabelle identifiziert werden.","")</f>
        <v>Nur wenn diese beiden Felder korrekt ausgefüllt sind, kann der Absender dieser Tabelle identifiziert werden.</v>
      </c>
      <c r="B15" s="173"/>
      <c r="C15" s="173"/>
      <c r="D15" s="173"/>
      <c r="E15" s="173"/>
      <c r="F15" s="173"/>
      <c r="G15" s="173"/>
    </row>
    <row r="16" spans="1:8" s="21" customFormat="1" ht="10.050000000000001" customHeight="1" x14ac:dyDescent="0.25">
      <c r="A16" s="149"/>
      <c r="B16" s="149"/>
      <c r="C16" s="149"/>
      <c r="D16" s="149"/>
      <c r="E16" s="149"/>
      <c r="F16" s="149"/>
      <c r="G16" s="149"/>
    </row>
    <row r="17" spans="1:11" ht="30.3" customHeight="1" x14ac:dyDescent="0.35">
      <c r="A17" s="20" t="s">
        <v>38</v>
      </c>
      <c r="B17" s="12"/>
      <c r="C17" s="15"/>
      <c r="D17" s="12"/>
      <c r="E17" s="12"/>
      <c r="F17" s="12"/>
      <c r="G17" s="64"/>
      <c r="H17" s="21"/>
    </row>
    <row r="18" spans="1:11" s="21" customFormat="1" ht="10.050000000000001" customHeight="1" x14ac:dyDescent="0.25">
      <c r="A18" s="149"/>
      <c r="B18" s="149"/>
      <c r="C18" s="149"/>
      <c r="D18" s="149"/>
      <c r="E18" s="149"/>
      <c r="F18" s="149"/>
      <c r="G18" s="149"/>
    </row>
    <row r="19" spans="1:11" s="21" customFormat="1" ht="22.05" customHeight="1" x14ac:dyDescent="0.25">
      <c r="A19" s="154" t="s">
        <v>88</v>
      </c>
      <c r="B19" s="154"/>
      <c r="C19" s="154"/>
      <c r="D19" s="154"/>
      <c r="E19" s="154"/>
      <c r="F19" s="154"/>
      <c r="G19" s="154"/>
    </row>
    <row r="20" spans="1:11" ht="12.3" hidden="1" customHeight="1" x14ac:dyDescent="0.25"/>
    <row r="21" spans="1:11" ht="35.1" customHeight="1" x14ac:dyDescent="0.3">
      <c r="A21" s="52" t="s">
        <v>1</v>
      </c>
      <c r="B21" s="53" t="s">
        <v>2</v>
      </c>
      <c r="C21" s="58" t="s">
        <v>120</v>
      </c>
      <c r="D21" s="58" t="s">
        <v>7</v>
      </c>
      <c r="E21" s="58" t="s">
        <v>8</v>
      </c>
      <c r="F21" s="58" t="s">
        <v>9</v>
      </c>
      <c r="G21" s="58" t="s">
        <v>261</v>
      </c>
      <c r="H21" s="18"/>
      <c r="I21" s="16"/>
    </row>
    <row r="22" spans="1:11" ht="21" customHeight="1" x14ac:dyDescent="0.3">
      <c r="A22" s="119" t="s">
        <v>302</v>
      </c>
      <c r="B22" s="120" t="s">
        <v>301</v>
      </c>
      <c r="C22" s="51">
        <v>3</v>
      </c>
      <c r="D22" s="103"/>
      <c r="E22" s="103"/>
      <c r="F22" s="57">
        <f>Osmolalität!$B$1</f>
        <v>2</v>
      </c>
      <c r="G22" s="101"/>
      <c r="H22" s="59">
        <f>Osmolalität!$C$1</f>
        <v>1</v>
      </c>
      <c r="I22" s="16"/>
    </row>
    <row r="23" spans="1:11" s="21" customFormat="1" ht="21" customHeight="1" x14ac:dyDescent="0.25">
      <c r="A23" s="119" t="s">
        <v>131</v>
      </c>
      <c r="B23" s="121" t="s">
        <v>132</v>
      </c>
      <c r="C23" s="51">
        <v>3</v>
      </c>
      <c r="D23" s="103"/>
      <c r="E23" s="103"/>
      <c r="F23" s="57">
        <f>'pH-Wert'!$B$1</f>
        <v>11</v>
      </c>
      <c r="G23" s="101"/>
      <c r="H23" s="59">
        <f>'pH-Wert'!$C$1</f>
        <v>10</v>
      </c>
      <c r="I23" s="51"/>
      <c r="J23" s="14"/>
      <c r="K23" s="14"/>
    </row>
    <row r="24" spans="1:11" s="21" customFormat="1" ht="21" customHeight="1" x14ac:dyDescent="0.25">
      <c r="A24" s="119" t="s">
        <v>304</v>
      </c>
      <c r="B24" s="121" t="s">
        <v>134</v>
      </c>
      <c r="C24" s="51">
        <v>3</v>
      </c>
      <c r="D24" s="103"/>
      <c r="E24" s="103"/>
      <c r="F24" s="57">
        <f>BenzoSorbinesäure!D2</f>
        <v>17</v>
      </c>
      <c r="G24" s="101"/>
      <c r="H24" s="59">
        <f>BenzoSorbinesäure!C1</f>
        <v>16</v>
      </c>
      <c r="I24" s="51"/>
      <c r="J24" s="14"/>
      <c r="K24" s="14"/>
    </row>
    <row r="25" spans="1:11" s="21" customFormat="1" ht="21" customHeight="1" x14ac:dyDescent="0.25">
      <c r="A25" s="119" t="s">
        <v>305</v>
      </c>
      <c r="B25" s="121" t="s">
        <v>134</v>
      </c>
      <c r="C25" s="51">
        <v>3</v>
      </c>
      <c r="D25" s="103"/>
      <c r="E25" s="103"/>
      <c r="F25" s="57">
        <f>BenzoSorbinesäure!E2</f>
        <v>17</v>
      </c>
      <c r="G25" s="101"/>
      <c r="H25" s="59">
        <f>BenzoSorbinesäure!C1</f>
        <v>16</v>
      </c>
      <c r="I25" s="51"/>
      <c r="J25" s="14"/>
      <c r="K25" s="14"/>
    </row>
    <row r="26" spans="1:11" s="21" customFormat="1" ht="21" customHeight="1" x14ac:dyDescent="0.25">
      <c r="A26" s="119" t="s">
        <v>133</v>
      </c>
      <c r="B26" s="121" t="s">
        <v>134</v>
      </c>
      <c r="C26" s="51">
        <v>3</v>
      </c>
      <c r="D26" s="103"/>
      <c r="E26" s="103"/>
      <c r="F26" s="57">
        <f>Acesulfam_K!$B$1</f>
        <v>22</v>
      </c>
      <c r="G26" s="101"/>
      <c r="H26" s="59">
        <f>Acesulfam_K!$C$1</f>
        <v>21</v>
      </c>
      <c r="I26" s="51"/>
      <c r="J26" s="14"/>
      <c r="K26" s="14"/>
    </row>
    <row r="27" spans="1:11" s="21" customFormat="1" ht="21" customHeight="1" x14ac:dyDescent="0.25">
      <c r="A27" s="119" t="s">
        <v>136</v>
      </c>
      <c r="B27" s="121" t="s">
        <v>134</v>
      </c>
      <c r="C27" s="51">
        <v>3</v>
      </c>
      <c r="D27" s="103"/>
      <c r="E27" s="103"/>
      <c r="F27" s="57">
        <f>Cyclamat!$B$1</f>
        <v>24</v>
      </c>
      <c r="G27" s="101"/>
      <c r="H27" s="59">
        <f>Cyclamat!$C$1</f>
        <v>23</v>
      </c>
      <c r="I27" s="51"/>
      <c r="J27" s="14"/>
      <c r="K27" s="14"/>
    </row>
    <row r="28" spans="1:11" s="21" customFormat="1" ht="21" customHeight="1" x14ac:dyDescent="0.25">
      <c r="A28" s="119" t="s">
        <v>135</v>
      </c>
      <c r="B28" s="119" t="s">
        <v>134</v>
      </c>
      <c r="C28" s="51">
        <v>3</v>
      </c>
      <c r="D28" s="103"/>
      <c r="E28" s="103"/>
      <c r="F28" s="57">
        <f>Saccharin!$B$1</f>
        <v>19</v>
      </c>
      <c r="G28" s="101"/>
      <c r="H28" s="59">
        <f>Saccharin!$C$1</f>
        <v>18</v>
      </c>
      <c r="I28" s="51"/>
      <c r="J28" s="14"/>
      <c r="K28" s="14"/>
    </row>
    <row r="29" spans="1:11" s="21" customFormat="1" ht="21" customHeight="1" x14ac:dyDescent="0.25">
      <c r="A29" s="119" t="s">
        <v>284</v>
      </c>
      <c r="B29" s="119" t="s">
        <v>134</v>
      </c>
      <c r="C29" s="51">
        <v>3</v>
      </c>
      <c r="D29" s="103"/>
      <c r="E29" s="103"/>
      <c r="F29" s="57">
        <f>Sucralose!B1</f>
        <v>13</v>
      </c>
      <c r="G29" s="101"/>
      <c r="H29" s="59">
        <f>Sucralose!C1</f>
        <v>12</v>
      </c>
      <c r="I29" s="51"/>
      <c r="J29" s="14"/>
      <c r="K29" s="14"/>
    </row>
    <row r="30" spans="1:11" s="21" customFormat="1" ht="21" customHeight="1" x14ac:dyDescent="0.25">
      <c r="A30" s="119" t="s">
        <v>137</v>
      </c>
      <c r="B30" s="119" t="s">
        <v>134</v>
      </c>
      <c r="C30" s="51">
        <v>3</v>
      </c>
      <c r="D30" s="103"/>
      <c r="E30" s="103"/>
      <c r="F30" s="57">
        <f>Aspartam!D1</f>
        <v>25</v>
      </c>
      <c r="G30" s="102"/>
      <c r="H30" s="59">
        <f>Aspartam!$C$1</f>
        <v>24</v>
      </c>
      <c r="I30" s="51"/>
      <c r="J30" s="14"/>
      <c r="K30"/>
    </row>
    <row r="31" spans="1:11" s="21" customFormat="1" ht="21" customHeight="1" x14ac:dyDescent="0.25">
      <c r="A31" s="119" t="s">
        <v>238</v>
      </c>
      <c r="B31" s="119" t="s">
        <v>134</v>
      </c>
      <c r="C31" s="51">
        <v>3</v>
      </c>
      <c r="D31" s="103"/>
      <c r="E31" s="103"/>
      <c r="F31" s="57">
        <f>Aspartam!E1</f>
        <v>25</v>
      </c>
      <c r="G31" s="102"/>
      <c r="H31" s="59">
        <f>Aspartam!$C$1</f>
        <v>24</v>
      </c>
      <c r="I31" s="51"/>
      <c r="J31" s="14"/>
      <c r="K31"/>
    </row>
    <row r="32" spans="1:11" s="21" customFormat="1" ht="21" customHeight="1" x14ac:dyDescent="0.25">
      <c r="A32" s="119" t="s">
        <v>239</v>
      </c>
      <c r="B32" s="119" t="s">
        <v>134</v>
      </c>
      <c r="C32" s="51">
        <v>3</v>
      </c>
      <c r="D32" s="103"/>
      <c r="E32" s="103"/>
      <c r="F32" s="57">
        <f>Aspartam!F1</f>
        <v>25</v>
      </c>
      <c r="G32" s="102"/>
      <c r="H32" s="59">
        <f>Aspartam!$C$1</f>
        <v>24</v>
      </c>
      <c r="I32" s="51"/>
      <c r="J32" s="14"/>
      <c r="K32"/>
    </row>
    <row r="33" spans="1:11" s="21" customFormat="1" ht="21" customHeight="1" x14ac:dyDescent="0.25">
      <c r="A33" s="119" t="s">
        <v>240</v>
      </c>
      <c r="B33" s="119" t="s">
        <v>134</v>
      </c>
      <c r="C33" s="51">
        <v>3</v>
      </c>
      <c r="D33" s="103"/>
      <c r="E33" s="103"/>
      <c r="F33" s="57">
        <f>Aspartam!G1</f>
        <v>25</v>
      </c>
      <c r="G33" s="102"/>
      <c r="H33" s="59">
        <f>Aspartam!$C$1</f>
        <v>24</v>
      </c>
      <c r="I33" s="51"/>
      <c r="J33" s="14"/>
      <c r="K33"/>
    </row>
    <row r="34" spans="1:11" s="21" customFormat="1" ht="21" customHeight="1" x14ac:dyDescent="0.25">
      <c r="A34" s="119" t="s">
        <v>214</v>
      </c>
      <c r="B34" s="149" t="s">
        <v>129</v>
      </c>
      <c r="C34" s="149"/>
      <c r="D34" s="150">
        <f>Farbstoffe!C2</f>
        <v>19</v>
      </c>
      <c r="E34" s="150"/>
      <c r="F34" s="57">
        <f>Farbqual!B1</f>
        <v>21</v>
      </c>
      <c r="G34" s="101"/>
      <c r="H34" s="59">
        <f>Farbqual!C1</f>
        <v>20</v>
      </c>
      <c r="I34" s="80"/>
      <c r="J34" s="14"/>
    </row>
    <row r="35" spans="1:11" s="21" customFormat="1" ht="21" customHeight="1" x14ac:dyDescent="0.25">
      <c r="A35" s="119" t="s">
        <v>214</v>
      </c>
      <c r="B35" s="149" t="s">
        <v>129</v>
      </c>
      <c r="C35" s="149"/>
      <c r="D35" s="150">
        <f>Farbstoffe!D2</f>
        <v>19</v>
      </c>
      <c r="E35" s="150"/>
      <c r="F35" s="57">
        <f>F34</f>
        <v>21</v>
      </c>
      <c r="G35" s="101"/>
      <c r="H35" s="59"/>
      <c r="I35" s="80"/>
      <c r="J35" s="14"/>
    </row>
    <row r="36" spans="1:11" s="21" customFormat="1" ht="21" customHeight="1" x14ac:dyDescent="0.25">
      <c r="A36" s="119" t="s">
        <v>214</v>
      </c>
      <c r="B36" s="149" t="s">
        <v>129</v>
      </c>
      <c r="C36" s="149"/>
      <c r="D36" s="150">
        <f>Farbstoffe!E2</f>
        <v>19</v>
      </c>
      <c r="E36" s="150"/>
      <c r="F36" s="57">
        <f>F35</f>
        <v>21</v>
      </c>
      <c r="G36" s="101"/>
      <c r="H36" s="83"/>
      <c r="I36" s="80"/>
      <c r="J36" s="14"/>
    </row>
    <row r="37" spans="1:11" s="21" customFormat="1" ht="21" customHeight="1" x14ac:dyDescent="0.25">
      <c r="A37" s="119" t="s">
        <v>214</v>
      </c>
      <c r="B37" s="149" t="s">
        <v>129</v>
      </c>
      <c r="C37" s="149"/>
      <c r="D37" s="150">
        <f>Farbstoffe!F2</f>
        <v>19</v>
      </c>
      <c r="E37" s="150"/>
      <c r="F37" s="57">
        <f>F36</f>
        <v>21</v>
      </c>
      <c r="G37" s="101"/>
      <c r="H37" s="83"/>
      <c r="I37" s="80"/>
      <c r="J37" s="14"/>
    </row>
    <row r="38" spans="1:11" s="21" customFormat="1" ht="21" customHeight="1" x14ac:dyDescent="0.25">
      <c r="A38" s="116">
        <f>Farbstoffe!C31</f>
        <v>19</v>
      </c>
      <c r="B38" s="119" t="s">
        <v>134</v>
      </c>
      <c r="C38" s="51">
        <v>3</v>
      </c>
      <c r="D38" s="65"/>
      <c r="E38" s="65"/>
      <c r="F38" s="57">
        <f>Farbquan!B1</f>
        <v>18</v>
      </c>
      <c r="G38" s="101"/>
      <c r="H38" s="59">
        <f>Farbquan!C1</f>
        <v>17</v>
      </c>
      <c r="I38" s="80"/>
      <c r="J38" s="14"/>
    </row>
    <row r="39" spans="1:11" s="21" customFormat="1" ht="21" customHeight="1" x14ac:dyDescent="0.25">
      <c r="A39" s="116">
        <f>Farbstoffe!D31</f>
        <v>19</v>
      </c>
      <c r="B39" s="119" t="s">
        <v>134</v>
      </c>
      <c r="C39" s="51">
        <v>3</v>
      </c>
      <c r="D39" s="65"/>
      <c r="E39" s="65"/>
      <c r="F39" s="57">
        <f>F38</f>
        <v>18</v>
      </c>
      <c r="G39" s="101"/>
      <c r="H39" s="83"/>
      <c r="I39" s="80"/>
      <c r="J39" s="14"/>
    </row>
    <row r="40" spans="1:11" s="21" customFormat="1" ht="21" customHeight="1" x14ac:dyDescent="0.25">
      <c r="A40" s="116">
        <f>Farbstoffe!E31</f>
        <v>19</v>
      </c>
      <c r="B40" s="119" t="s">
        <v>134</v>
      </c>
      <c r="C40" s="51">
        <v>3</v>
      </c>
      <c r="D40" s="65"/>
      <c r="E40" s="65"/>
      <c r="F40" s="57">
        <f>F38</f>
        <v>18</v>
      </c>
      <c r="G40" s="101"/>
      <c r="H40" s="83"/>
      <c r="I40" s="80"/>
      <c r="J40" s="14"/>
    </row>
    <row r="41" spans="1:11" ht="21" customHeight="1" x14ac:dyDescent="0.25">
      <c r="A41" s="117">
        <f>Farbstoffe!F31</f>
        <v>19</v>
      </c>
      <c r="B41" s="119" t="s">
        <v>134</v>
      </c>
      <c r="C41" s="51">
        <v>3</v>
      </c>
      <c r="D41" s="65"/>
      <c r="E41" s="65"/>
      <c r="F41" s="57">
        <f>F38</f>
        <v>18</v>
      </c>
      <c r="G41" s="101"/>
      <c r="H41" s="83"/>
    </row>
    <row r="42" spans="1:11" ht="28.2" customHeight="1" x14ac:dyDescent="0.3">
      <c r="A42" s="17" t="s">
        <v>262</v>
      </c>
    </row>
    <row r="43" spans="1:11" ht="12.3" customHeight="1" x14ac:dyDescent="0.35">
      <c r="A43" s="13"/>
    </row>
    <row r="44" spans="1:11" ht="19.95" customHeight="1" x14ac:dyDescent="0.25">
      <c r="A44" s="24" t="s">
        <v>302</v>
      </c>
      <c r="B44" s="151"/>
      <c r="C44" s="151"/>
      <c r="D44" s="151"/>
      <c r="E44" s="151"/>
      <c r="F44" s="151"/>
      <c r="G44" s="151"/>
      <c r="H44" s="151"/>
      <c r="I44" s="23" t="b">
        <f>ISBLANK(VLOOKUP(F22,Osmolalität!A3:C4,3))</f>
        <v>1</v>
      </c>
    </row>
    <row r="45" spans="1:11" ht="28.2" customHeight="1" x14ac:dyDescent="0.25">
      <c r="A45" s="22" t="str">
        <f>IF(F22=H22,"bitte eingeben:",IF(I44,"","Art der Modifikation:"))</f>
        <v/>
      </c>
      <c r="B45" s="146"/>
      <c r="C45" s="146"/>
      <c r="D45" s="146"/>
      <c r="E45" s="146"/>
      <c r="F45" s="146"/>
      <c r="G45" s="146"/>
      <c r="H45" s="146"/>
      <c r="I45" s="23"/>
    </row>
    <row r="46" spans="1:11" ht="19.95" customHeight="1" x14ac:dyDescent="0.25">
      <c r="A46" s="24" t="s">
        <v>131</v>
      </c>
      <c r="B46" s="151"/>
      <c r="C46" s="151"/>
      <c r="D46" s="151"/>
      <c r="E46" s="151"/>
      <c r="F46" s="151"/>
      <c r="G46" s="151"/>
      <c r="H46" s="151"/>
      <c r="I46" s="23" t="b">
        <f>ISBLANK(VLOOKUP(F23,'pH-Wert'!A3:C12,3))</f>
        <v>1</v>
      </c>
    </row>
    <row r="47" spans="1:11" ht="28.2" customHeight="1" x14ac:dyDescent="0.25">
      <c r="A47" s="22" t="str">
        <f>IF(F23=H23,"bitte eingeben:",IF(I46,"","Art der Modifikation:"))</f>
        <v/>
      </c>
      <c r="B47" s="146"/>
      <c r="C47" s="146"/>
      <c r="D47" s="146"/>
      <c r="E47" s="146"/>
      <c r="F47" s="146"/>
      <c r="G47" s="146"/>
      <c r="H47" s="146"/>
      <c r="I47" s="23"/>
    </row>
    <row r="48" spans="1:11" ht="19.95" customHeight="1" x14ac:dyDescent="0.25">
      <c r="A48" s="24" t="s">
        <v>204</v>
      </c>
      <c r="B48" s="151"/>
      <c r="C48" s="151"/>
      <c r="D48" s="151"/>
      <c r="E48" s="151"/>
      <c r="F48" s="151"/>
      <c r="G48" s="151"/>
      <c r="H48" s="151"/>
      <c r="I48" s="23" t="b">
        <f>ISBLANK(VLOOKUP(F24,BenzoSorbinesäure!A3:C19,3))</f>
        <v>1</v>
      </c>
    </row>
    <row r="49" spans="1:9" ht="28.2" customHeight="1" x14ac:dyDescent="0.25">
      <c r="A49" s="22" t="str">
        <f>IF(F24=H24,"bitte eingeben:",IF(I48,"","Art der Modifikation:"))</f>
        <v/>
      </c>
      <c r="B49" s="155"/>
      <c r="C49" s="155"/>
      <c r="D49" s="155"/>
      <c r="E49" s="155"/>
      <c r="F49" s="155"/>
      <c r="G49" s="155"/>
      <c r="H49" s="155"/>
      <c r="I49" s="23"/>
    </row>
    <row r="50" spans="1:9" ht="19.95" customHeight="1" x14ac:dyDescent="0.25">
      <c r="A50" s="24" t="s">
        <v>203</v>
      </c>
      <c r="B50" s="151"/>
      <c r="C50" s="151"/>
      <c r="D50" s="151"/>
      <c r="E50" s="151"/>
      <c r="F50" s="151"/>
      <c r="G50" s="151"/>
      <c r="H50" s="151"/>
      <c r="I50" s="23" t="b">
        <f>ISBLANK(VLOOKUP(F25,BenzoSorbinesäure!A3:C19,3))</f>
        <v>1</v>
      </c>
    </row>
    <row r="51" spans="1:9" ht="28.2" customHeight="1" x14ac:dyDescent="0.25">
      <c r="A51" s="22" t="str">
        <f>IF(F25=H25,"bitte eingeben:",IF(I50,"","Art der Modifikation:"))</f>
        <v/>
      </c>
      <c r="B51" s="155"/>
      <c r="C51" s="155"/>
      <c r="D51" s="155"/>
      <c r="E51" s="155"/>
      <c r="F51" s="155"/>
      <c r="G51" s="155"/>
      <c r="H51" s="155"/>
      <c r="I51" s="23"/>
    </row>
    <row r="52" spans="1:9" ht="19.95" customHeight="1" x14ac:dyDescent="0.25">
      <c r="A52" s="24" t="s">
        <v>133</v>
      </c>
      <c r="B52" s="151"/>
      <c r="C52" s="151"/>
      <c r="D52" s="151"/>
      <c r="E52" s="151"/>
      <c r="F52" s="151"/>
      <c r="G52" s="151"/>
      <c r="H52" s="151"/>
      <c r="I52" s="23" t="b">
        <f>ISBLANK(VLOOKUP(F26,Acesulfam_K!A1:C24,3))</f>
        <v>1</v>
      </c>
    </row>
    <row r="53" spans="1:9" ht="28.2" customHeight="1" x14ac:dyDescent="0.25">
      <c r="A53" s="22" t="str">
        <f>IF(F26=H26,"bitte eingeben:",IF(I52,"","Art der Modifikation:"))</f>
        <v/>
      </c>
      <c r="B53" s="155"/>
      <c r="C53" s="155"/>
      <c r="D53" s="155"/>
      <c r="E53" s="155"/>
      <c r="F53" s="155"/>
      <c r="G53" s="155"/>
      <c r="H53" s="155"/>
      <c r="I53" s="23"/>
    </row>
    <row r="54" spans="1:9" ht="19.95" customHeight="1" x14ac:dyDescent="0.25">
      <c r="A54" s="24" t="s">
        <v>147</v>
      </c>
      <c r="B54" s="156"/>
      <c r="C54" s="156"/>
      <c r="D54" s="156"/>
      <c r="E54" s="156"/>
      <c r="F54" s="156"/>
      <c r="G54" s="156"/>
      <c r="H54" s="156"/>
      <c r="I54" s="23" t="b">
        <f>ISBLANK(VLOOKUP(F27,Cyclamat!A3:C25,3))</f>
        <v>1</v>
      </c>
    </row>
    <row r="55" spans="1:9" ht="28.2" customHeight="1" x14ac:dyDescent="0.25">
      <c r="A55" s="22" t="str">
        <f>IF(F27=H27,"bitte eingeben:",IF(I54,"","Art der Modifikation:"))</f>
        <v/>
      </c>
      <c r="B55" s="161"/>
      <c r="C55" s="161"/>
      <c r="D55" s="161"/>
      <c r="E55" s="161"/>
      <c r="F55" s="161"/>
      <c r="G55" s="161"/>
      <c r="H55" s="161"/>
      <c r="I55" s="23"/>
    </row>
    <row r="56" spans="1:9" ht="22.05" customHeight="1" x14ac:dyDescent="0.25">
      <c r="A56" s="24" t="s">
        <v>146</v>
      </c>
      <c r="B56" s="156"/>
      <c r="C56" s="156"/>
      <c r="D56" s="156"/>
      <c r="E56" s="156"/>
      <c r="F56" s="156"/>
      <c r="G56" s="156"/>
      <c r="H56" s="156"/>
      <c r="I56" s="23" t="b">
        <f>ISBLANK(VLOOKUP(F28,Saccharin!A1:C23,3))</f>
        <v>1</v>
      </c>
    </row>
    <row r="57" spans="1:9" ht="30.3" customHeight="1" x14ac:dyDescent="0.25">
      <c r="A57" s="22" t="str">
        <f>IF(F28=H28,"bitte eingeben:",IF(I56,"","Art der Modifikation:"))</f>
        <v/>
      </c>
      <c r="B57" s="159"/>
      <c r="C57" s="159"/>
      <c r="D57" s="159"/>
      <c r="E57" s="159"/>
      <c r="F57" s="159"/>
      <c r="G57" s="159"/>
      <c r="H57" s="159"/>
      <c r="I57" s="23"/>
    </row>
    <row r="58" spans="1:9" ht="22.05" customHeight="1" x14ac:dyDescent="0.25">
      <c r="A58" s="24" t="s">
        <v>284</v>
      </c>
      <c r="B58" s="162"/>
      <c r="C58" s="162"/>
      <c r="D58" s="162"/>
      <c r="E58" s="162"/>
      <c r="F58" s="162"/>
      <c r="G58" s="162"/>
      <c r="H58" s="162"/>
      <c r="I58" s="23" t="b">
        <f>ISBLANK(VLOOKUP(F29,Sucralose!A3:C15,3))</f>
        <v>1</v>
      </c>
    </row>
    <row r="59" spans="1:9" ht="30.3" customHeight="1" x14ac:dyDescent="0.25">
      <c r="A59" s="22" t="str">
        <f>IF(F29=H29,"bitte eingeben:",IF(I58,"","Art der Modifikation:"))</f>
        <v/>
      </c>
      <c r="B59" s="159"/>
      <c r="C59" s="159"/>
      <c r="D59" s="159"/>
      <c r="E59" s="159"/>
      <c r="F59" s="159"/>
      <c r="G59" s="159"/>
      <c r="H59" s="159"/>
      <c r="I59" s="23"/>
    </row>
    <row r="60" spans="1:9" ht="15" customHeight="1" x14ac:dyDescent="0.25">
      <c r="I60" s="23"/>
    </row>
    <row r="61" spans="1:9" ht="28.05" customHeight="1" x14ac:dyDescent="0.3">
      <c r="A61" s="17" t="s">
        <v>172</v>
      </c>
    </row>
    <row r="62" spans="1:9" ht="15" customHeight="1" x14ac:dyDescent="0.35">
      <c r="A62" s="13"/>
    </row>
    <row r="63" spans="1:9" ht="19.95" customHeight="1" x14ac:dyDescent="0.25">
      <c r="A63" s="24" t="s">
        <v>137</v>
      </c>
      <c r="B63" s="157"/>
      <c r="C63" s="157"/>
      <c r="D63" s="157"/>
      <c r="E63" s="157"/>
      <c r="F63" s="157"/>
      <c r="G63" s="157"/>
      <c r="H63" s="157"/>
      <c r="I63" s="23" t="b">
        <f>ISBLANK(VLOOKUP(F30,Aspartam!A3:C28,3))</f>
        <v>1</v>
      </c>
    </row>
    <row r="64" spans="1:9" ht="28.2" customHeight="1" x14ac:dyDescent="0.25">
      <c r="A64" s="22" t="str">
        <f>IF(F30=H30,"bitte eingeben:",IF(I63,"","Art der Modifikation:"))</f>
        <v/>
      </c>
      <c r="B64" s="158"/>
      <c r="C64" s="158"/>
      <c r="D64" s="158"/>
      <c r="E64" s="158"/>
      <c r="F64" s="158"/>
      <c r="G64" s="158"/>
      <c r="H64" s="158"/>
      <c r="I64" s="23"/>
    </row>
    <row r="65" spans="1:9" ht="19.95" customHeight="1" x14ac:dyDescent="0.25">
      <c r="A65" s="24" t="s">
        <v>238</v>
      </c>
      <c r="B65" s="156"/>
      <c r="C65" s="156"/>
      <c r="D65" s="156"/>
      <c r="E65" s="156"/>
      <c r="F65" s="156"/>
      <c r="G65" s="156"/>
      <c r="H65" s="156"/>
      <c r="I65" s="23" t="b">
        <f>ISBLANK(VLOOKUP(F31,Aspartam!A3:C28,3))</f>
        <v>1</v>
      </c>
    </row>
    <row r="66" spans="1:9" ht="28.2" customHeight="1" x14ac:dyDescent="0.25">
      <c r="A66" s="22" t="str">
        <f>IF(F31=H31,"bitte eingeben:",IF(I65,"","Art der Modifikation:"))</f>
        <v/>
      </c>
      <c r="B66" s="158"/>
      <c r="C66" s="158"/>
      <c r="D66" s="158"/>
      <c r="E66" s="158"/>
      <c r="F66" s="158"/>
      <c r="G66" s="158"/>
      <c r="H66" s="158"/>
      <c r="I66" s="23"/>
    </row>
    <row r="67" spans="1:9" ht="19.95" customHeight="1" x14ac:dyDescent="0.25">
      <c r="A67" s="24" t="s">
        <v>239</v>
      </c>
      <c r="B67" s="156"/>
      <c r="C67" s="156"/>
      <c r="D67" s="156"/>
      <c r="E67" s="156"/>
      <c r="F67" s="156"/>
      <c r="G67" s="156"/>
      <c r="H67" s="156"/>
      <c r="I67" s="23" t="b">
        <f>ISBLANK(VLOOKUP(F32,Aspartam!A3:C28,3))</f>
        <v>1</v>
      </c>
    </row>
    <row r="68" spans="1:9" ht="28.2" customHeight="1" x14ac:dyDescent="0.25">
      <c r="A68" s="22" t="str">
        <f>IF(F32=H32,"bitte eingeben:",IF(I67,"","Art der Modifikation:"))</f>
        <v/>
      </c>
      <c r="B68" s="158"/>
      <c r="C68" s="158"/>
      <c r="D68" s="158"/>
      <c r="E68" s="158"/>
      <c r="F68" s="158"/>
      <c r="G68" s="158"/>
      <c r="H68" s="158"/>
      <c r="I68" s="23"/>
    </row>
    <row r="69" spans="1:9" ht="19.95" customHeight="1" x14ac:dyDescent="0.25">
      <c r="A69" s="24" t="s">
        <v>240</v>
      </c>
      <c r="B69" s="156"/>
      <c r="C69" s="156"/>
      <c r="D69" s="156"/>
      <c r="E69" s="156"/>
      <c r="F69" s="156"/>
      <c r="G69" s="156"/>
      <c r="H69" s="156"/>
      <c r="I69" s="23" t="b">
        <f>ISBLANK(VLOOKUP(F33,Aspartam!A3:C28,3))</f>
        <v>1</v>
      </c>
    </row>
    <row r="70" spans="1:9" ht="28.2" customHeight="1" x14ac:dyDescent="0.25">
      <c r="A70" s="22" t="str">
        <f>IF(F33=H33,"bitte eingeben:",IF(I69,"","Art der Modifikation:"))</f>
        <v/>
      </c>
      <c r="B70" s="158"/>
      <c r="C70" s="158"/>
      <c r="D70" s="158"/>
      <c r="E70" s="158"/>
      <c r="F70" s="158"/>
      <c r="G70" s="158"/>
      <c r="H70" s="158"/>
      <c r="I70" s="23"/>
    </row>
    <row r="71" spans="1:9" ht="21.9" customHeight="1" x14ac:dyDescent="0.25">
      <c r="A71" s="24" t="s">
        <v>49</v>
      </c>
      <c r="B71" s="156"/>
      <c r="C71" s="156"/>
      <c r="D71" s="156"/>
      <c r="E71" s="156"/>
      <c r="F71" s="156"/>
      <c r="G71" s="156"/>
      <c r="H71" s="156"/>
      <c r="I71" s="23" t="b">
        <f>ISBLANK(VLOOKUP(F34,Farbqual!A3:C22,3))</f>
        <v>1</v>
      </c>
    </row>
    <row r="72" spans="1:9" ht="30.3" customHeight="1" x14ac:dyDescent="0.25">
      <c r="A72" s="22" t="str">
        <f>IF(F34=H34,"bitte eingeben:",IF(I71,"","Art der Modifikation:"))</f>
        <v/>
      </c>
      <c r="B72" s="160"/>
      <c r="C72" s="160"/>
      <c r="D72" s="160"/>
      <c r="E72" s="160"/>
      <c r="F72" s="160"/>
      <c r="G72" s="160"/>
      <c r="H72" s="160"/>
      <c r="I72" s="23"/>
    </row>
    <row r="73" spans="1:9" ht="21.9" customHeight="1" x14ac:dyDescent="0.25">
      <c r="A73" s="24" t="s">
        <v>50</v>
      </c>
      <c r="B73" s="156"/>
      <c r="C73" s="156"/>
      <c r="D73" s="156"/>
      <c r="E73" s="156"/>
      <c r="F73" s="156"/>
      <c r="G73" s="156"/>
      <c r="H73" s="156"/>
      <c r="I73" s="23" t="b">
        <f>ISBLANK(VLOOKUP(F38,Farbquan!A3:C19,3))</f>
        <v>1</v>
      </c>
    </row>
    <row r="74" spans="1:9" ht="30.3" customHeight="1" x14ac:dyDescent="0.25">
      <c r="A74" s="22" t="str">
        <f>IF(F38=H38,"bitte eingeben:",IF(I73,"","Art der Modifikation:"))</f>
        <v/>
      </c>
      <c r="B74" s="160"/>
      <c r="C74" s="160"/>
      <c r="D74" s="160"/>
      <c r="E74" s="160"/>
      <c r="F74" s="160"/>
      <c r="G74" s="160"/>
      <c r="H74" s="160"/>
    </row>
  </sheetData>
  <sheetProtection algorithmName="SHA-512" hashValue="3BE0S1WXB1zndVCcbrBJ7f6Ht1fq3m3vL8qF8JWc4LkO+SMdyTMflkVnPBBAA6xo0EaF5Pw64G8eZrag/Jb9Ew==" saltValue="0SOueIE/c6su3iPQajxifg==" spinCount="100000" sheet="1" objects="1" scenarios="1"/>
  <mergeCells count="49">
    <mergeCell ref="B73:H73"/>
    <mergeCell ref="B74:H74"/>
    <mergeCell ref="B53:H53"/>
    <mergeCell ref="B56:H56"/>
    <mergeCell ref="B54:H54"/>
    <mergeCell ref="B55:H55"/>
    <mergeCell ref="B72:H72"/>
    <mergeCell ref="B71:H71"/>
    <mergeCell ref="B70:H70"/>
    <mergeCell ref="B58:H58"/>
    <mergeCell ref="B59:H59"/>
    <mergeCell ref="B49:H49"/>
    <mergeCell ref="B69:H69"/>
    <mergeCell ref="B50:H50"/>
    <mergeCell ref="B52:H52"/>
    <mergeCell ref="B35:C35"/>
    <mergeCell ref="B36:C36"/>
    <mergeCell ref="D35:E35"/>
    <mergeCell ref="D36:E36"/>
    <mergeCell ref="B63:H63"/>
    <mergeCell ref="B66:H66"/>
    <mergeCell ref="B51:H51"/>
    <mergeCell ref="B67:H67"/>
    <mergeCell ref="B68:H68"/>
    <mergeCell ref="B65:H65"/>
    <mergeCell ref="B57:H57"/>
    <mergeCell ref="B64:H64"/>
    <mergeCell ref="B46:H46"/>
    <mergeCell ref="B47:H47"/>
    <mergeCell ref="B48:H48"/>
    <mergeCell ref="A10:G10"/>
    <mergeCell ref="A11:G11"/>
    <mergeCell ref="A13:G13"/>
    <mergeCell ref="A14:G14"/>
    <mergeCell ref="A15:G15"/>
    <mergeCell ref="A12:G12"/>
    <mergeCell ref="A19:G19"/>
    <mergeCell ref="B34:C34"/>
    <mergeCell ref="A16:G16"/>
    <mergeCell ref="A18:G18"/>
    <mergeCell ref="B37:C37"/>
    <mergeCell ref="D37:E37"/>
    <mergeCell ref="B44:H44"/>
    <mergeCell ref="B45:H45"/>
    <mergeCell ref="E3:F3"/>
    <mergeCell ref="A7:G7"/>
    <mergeCell ref="A9:G9"/>
    <mergeCell ref="A8:G8"/>
    <mergeCell ref="D34:E34"/>
  </mergeCells>
  <phoneticPr fontId="0" type="noConversion"/>
  <conditionalFormatting sqref="H23:H26 H32:H33">
    <cfRule type="cellIs" dxfId="38" priority="9" stopIfTrue="1" operator="equal">
      <formula>6</formula>
    </cfRule>
  </conditionalFormatting>
  <conditionalFormatting sqref="J34">
    <cfRule type="cellIs" dxfId="37" priority="10" stopIfTrue="1" operator="equal">
      <formula>15</formula>
    </cfRule>
  </conditionalFormatting>
  <conditionalFormatting sqref="I23:I36 I38:I40">
    <cfRule type="cellIs" dxfId="36" priority="11" stopIfTrue="1" operator="equal">
      <formula>11</formula>
    </cfRule>
  </conditionalFormatting>
  <conditionalFormatting sqref="B56:H56">
    <cfRule type="expression" dxfId="35" priority="12" stopIfTrue="1">
      <formula>$G$23-5=0</formula>
    </cfRule>
  </conditionalFormatting>
  <conditionalFormatting sqref="B63:H63">
    <cfRule type="expression" dxfId="34" priority="13" stopIfTrue="1">
      <formula>$I$23-3=0</formula>
    </cfRule>
  </conditionalFormatting>
  <conditionalFormatting sqref="B65:H65 B67:H67 B69:H69 B54:H54">
    <cfRule type="expression" dxfId="33" priority="14" stopIfTrue="1">
      <formula>$I$23-10=0</formula>
    </cfRule>
  </conditionalFormatting>
  <conditionalFormatting sqref="B71:H71 B73:H73">
    <cfRule type="expression" dxfId="32" priority="15" stopIfTrue="1">
      <formula>$J$23-14=0</formula>
    </cfRule>
  </conditionalFormatting>
  <conditionalFormatting sqref="F23">
    <cfRule type="expression" dxfId="31" priority="16" stopIfTrue="1">
      <formula>$F$23-$H$23=1</formula>
    </cfRule>
  </conditionalFormatting>
  <conditionalFormatting sqref="F24">
    <cfRule type="expression" dxfId="30" priority="17" stopIfTrue="1">
      <formula>$F$24-$H$24=1</formula>
    </cfRule>
  </conditionalFormatting>
  <conditionalFormatting sqref="F25">
    <cfRule type="expression" dxfId="29" priority="18" stopIfTrue="1">
      <formula>$F$25-$H$25=1</formula>
    </cfRule>
  </conditionalFormatting>
  <conditionalFormatting sqref="F26">
    <cfRule type="expression" dxfId="28" priority="19" stopIfTrue="1">
      <formula>$F$26-$H$26=1</formula>
    </cfRule>
  </conditionalFormatting>
  <conditionalFormatting sqref="F27">
    <cfRule type="expression" dxfId="27" priority="20" stopIfTrue="1">
      <formula>$F$27-$H$27=1</formula>
    </cfRule>
  </conditionalFormatting>
  <conditionalFormatting sqref="F29">
    <cfRule type="expression" dxfId="26" priority="21" stopIfTrue="1">
      <formula>$F$29-$H$29=1</formula>
    </cfRule>
  </conditionalFormatting>
  <conditionalFormatting sqref="F33">
    <cfRule type="expression" dxfId="25" priority="22" stopIfTrue="1">
      <formula>$F$33-$H$33=1</formula>
    </cfRule>
  </conditionalFormatting>
  <conditionalFormatting sqref="B49:H49">
    <cfRule type="expression" dxfId="24" priority="24" stopIfTrue="1">
      <formula>OR($F$24-$H$24=0,NOT($I$48))</formula>
    </cfRule>
  </conditionalFormatting>
  <conditionalFormatting sqref="B51:H51">
    <cfRule type="expression" dxfId="23" priority="25" stopIfTrue="1">
      <formula>OR($F$25-$H$25=0,NOT($I$50))</formula>
    </cfRule>
  </conditionalFormatting>
  <conditionalFormatting sqref="B55:H55">
    <cfRule type="expression" dxfId="22" priority="26" stopIfTrue="1">
      <formula>OR($F$27-$H$27=0,NOT($I$54))</formula>
    </cfRule>
  </conditionalFormatting>
  <conditionalFormatting sqref="F30">
    <cfRule type="expression" dxfId="21" priority="27" stopIfTrue="1">
      <formula>$F$30-$H$30=1</formula>
    </cfRule>
  </conditionalFormatting>
  <conditionalFormatting sqref="F31">
    <cfRule type="expression" dxfId="20" priority="28" stopIfTrue="1">
      <formula>$F$31-$H$31=1</formula>
    </cfRule>
  </conditionalFormatting>
  <conditionalFormatting sqref="F32">
    <cfRule type="expression" dxfId="19" priority="29" stopIfTrue="1">
      <formula>$F$32-$H$32=1</formula>
    </cfRule>
  </conditionalFormatting>
  <conditionalFormatting sqref="F34">
    <cfRule type="expression" dxfId="18" priority="30" stopIfTrue="1">
      <formula>$F$34-$H$34=1</formula>
    </cfRule>
  </conditionalFormatting>
  <conditionalFormatting sqref="B74:H74">
    <cfRule type="expression" dxfId="17" priority="31" stopIfTrue="1">
      <formula>OR($F$38-$H$38=0,NOT($I$73))</formula>
    </cfRule>
  </conditionalFormatting>
  <conditionalFormatting sqref="B72:H72">
    <cfRule type="expression" dxfId="16" priority="32" stopIfTrue="1">
      <formula>OR($F$34-$H$34=0,NOT($I$71))</formula>
    </cfRule>
  </conditionalFormatting>
  <conditionalFormatting sqref="B70:H70">
    <cfRule type="expression" dxfId="15" priority="33" stopIfTrue="1">
      <formula>OR($F$33-$H$33=0,NOT($I$69))</formula>
    </cfRule>
  </conditionalFormatting>
  <conditionalFormatting sqref="F38">
    <cfRule type="expression" dxfId="14" priority="34" stopIfTrue="1">
      <formula>$F$38-$H$38=1</formula>
    </cfRule>
  </conditionalFormatting>
  <conditionalFormatting sqref="B68:H68">
    <cfRule type="expression" dxfId="13" priority="35" stopIfTrue="1">
      <formula>OR($F$32-$H$32=0,NOT($I$67))</formula>
    </cfRule>
  </conditionalFormatting>
  <conditionalFormatting sqref="B66:H66">
    <cfRule type="expression" dxfId="12" priority="36" stopIfTrue="1">
      <formula>OR($F$31-$H$31=0,NOT($I$65))</formula>
    </cfRule>
  </conditionalFormatting>
  <conditionalFormatting sqref="B64:H64">
    <cfRule type="expression" dxfId="11" priority="37" stopIfTrue="1">
      <formula>OR($F$30-$H$30=0,NOT($I$63))</formula>
    </cfRule>
  </conditionalFormatting>
  <conditionalFormatting sqref="B59:H62">
    <cfRule type="expression" dxfId="10" priority="38" stopIfTrue="1">
      <formula>OR($F$29-$H$29=0,NOT($I$58))</formula>
    </cfRule>
  </conditionalFormatting>
  <conditionalFormatting sqref="B53:H53">
    <cfRule type="expression" dxfId="9" priority="39" stopIfTrue="1">
      <formula>OR($F$26-$H$26=0,NOT($I$52))</formula>
    </cfRule>
  </conditionalFormatting>
  <conditionalFormatting sqref="B47:H47">
    <cfRule type="expression" dxfId="8" priority="40" stopIfTrue="1">
      <formula>OR($F$23-$H$23=0,NOT($I$46))</formula>
    </cfRule>
  </conditionalFormatting>
  <conditionalFormatting sqref="F28">
    <cfRule type="expression" dxfId="7" priority="8" stopIfTrue="1">
      <formula>$F$28-$H$28=1</formula>
    </cfRule>
  </conditionalFormatting>
  <conditionalFormatting sqref="F35:F36">
    <cfRule type="expression" dxfId="6" priority="7" stopIfTrue="1">
      <formula>$F$34-$H$34=1</formula>
    </cfRule>
  </conditionalFormatting>
  <conditionalFormatting sqref="I37">
    <cfRule type="cellIs" dxfId="5" priority="6" stopIfTrue="1" operator="equal">
      <formula>11</formula>
    </cfRule>
  </conditionalFormatting>
  <conditionalFormatting sqref="F37">
    <cfRule type="expression" dxfId="4" priority="5" stopIfTrue="1">
      <formula>$F$34-$H$34=1</formula>
    </cfRule>
  </conditionalFormatting>
  <conditionalFormatting sqref="F39:F41">
    <cfRule type="expression" dxfId="3" priority="4" stopIfTrue="1">
      <formula>$F$38-$H$38=1</formula>
    </cfRule>
  </conditionalFormatting>
  <conditionalFormatting sqref="F22">
    <cfRule type="expression" dxfId="2" priority="3" stopIfTrue="1">
      <formula>$F$23-$H$23=1</formula>
    </cfRule>
  </conditionalFormatting>
  <conditionalFormatting sqref="B45:H45">
    <cfRule type="expression" dxfId="1" priority="2" stopIfTrue="1">
      <formula>OR($F$22-$H$22=0,NOT($I$44))</formula>
    </cfRule>
  </conditionalFormatting>
  <conditionalFormatting sqref="H22">
    <cfRule type="cellIs" dxfId="0" priority="1" stopIfTrue="1" operator="equal">
      <formula>6</formula>
    </cfRule>
  </conditionalFormatting>
  <pageMargins left="0.78740157480314965" right="0.59055118110236227" top="0.78740157480314965" bottom="0.78740157480314965" header="0.39370078740157483" footer="0.39370078740157483"/>
  <pageSetup paperSize="9" orientation="landscape" verticalDpi="196" r:id="rId1"/>
  <headerFooter alignWithMargins="0">
    <oddHeader>&amp;LErgebnisdatenblatt&amp;C&amp;F&amp;RSeite &amp;P von &amp;N  Seiten</oddHeader>
    <oddFooter>&amp;L(c) LVU, 79336 Herbolzheim&amp;RTel +49 7643 40335; Fax: +49 7643 40319; info@lvus.de</oddFooter>
  </headerFooter>
  <rowBreaks count="3" manualBreakCount="3">
    <brk id="18" max="16383" man="1"/>
    <brk id="41" max="16383" man="1"/>
    <brk id="59"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2095" r:id="rId4" name="Drop Down 47">
              <controlPr locked="0" defaultSize="0" autoLine="0" autoPict="0">
                <anchor moveWithCells="1">
                  <from>
                    <xdr:col>1</xdr:col>
                    <xdr:colOff>15240</xdr:colOff>
                    <xdr:row>45</xdr:row>
                    <xdr:rowOff>22860</xdr:rowOff>
                  </from>
                  <to>
                    <xdr:col>7</xdr:col>
                    <xdr:colOff>281940</xdr:colOff>
                    <xdr:row>45</xdr:row>
                    <xdr:rowOff>243840</xdr:rowOff>
                  </to>
                </anchor>
              </controlPr>
            </control>
          </mc:Choice>
        </mc:AlternateContent>
        <mc:AlternateContent xmlns:mc="http://schemas.openxmlformats.org/markup-compatibility/2006">
          <mc:Choice Requires="x14">
            <control shapeId="2099" r:id="rId5" name="Drop Down 51">
              <controlPr locked="0" defaultSize="0" autoLine="0" autoPict="0">
                <anchor moveWithCells="1">
                  <from>
                    <xdr:col>1</xdr:col>
                    <xdr:colOff>0</xdr:colOff>
                    <xdr:row>51</xdr:row>
                    <xdr:rowOff>15240</xdr:rowOff>
                  </from>
                  <to>
                    <xdr:col>7</xdr:col>
                    <xdr:colOff>266700</xdr:colOff>
                    <xdr:row>51</xdr:row>
                    <xdr:rowOff>236220</xdr:rowOff>
                  </to>
                </anchor>
              </controlPr>
            </control>
          </mc:Choice>
        </mc:AlternateContent>
        <mc:AlternateContent xmlns:mc="http://schemas.openxmlformats.org/markup-compatibility/2006">
          <mc:Choice Requires="x14">
            <control shapeId="2100" r:id="rId6" name="Drop Down 52">
              <controlPr locked="0" defaultSize="0" autoLine="0" autoPict="0">
                <anchor moveWithCells="1">
                  <from>
                    <xdr:col>1</xdr:col>
                    <xdr:colOff>15240</xdr:colOff>
                    <xdr:row>62</xdr:row>
                    <xdr:rowOff>22860</xdr:rowOff>
                  </from>
                  <to>
                    <xdr:col>7</xdr:col>
                    <xdr:colOff>281940</xdr:colOff>
                    <xdr:row>62</xdr:row>
                    <xdr:rowOff>243840</xdr:rowOff>
                  </to>
                </anchor>
              </controlPr>
            </control>
          </mc:Choice>
        </mc:AlternateContent>
        <mc:AlternateContent xmlns:mc="http://schemas.openxmlformats.org/markup-compatibility/2006">
          <mc:Choice Requires="x14">
            <control shapeId="2115" r:id="rId7" name="Drop Down 67">
              <controlPr locked="0" defaultSize="0" autoLine="0" autoPict="0">
                <anchor moveWithCells="1">
                  <from>
                    <xdr:col>6</xdr:col>
                    <xdr:colOff>121920</xdr:colOff>
                    <xdr:row>16</xdr:row>
                    <xdr:rowOff>60960</xdr:rowOff>
                  </from>
                  <to>
                    <xdr:col>6</xdr:col>
                    <xdr:colOff>990600</xdr:colOff>
                    <xdr:row>16</xdr:row>
                    <xdr:rowOff>335280</xdr:rowOff>
                  </to>
                </anchor>
              </controlPr>
            </control>
          </mc:Choice>
        </mc:AlternateContent>
        <mc:AlternateContent xmlns:mc="http://schemas.openxmlformats.org/markup-compatibility/2006">
          <mc:Choice Requires="x14">
            <control shapeId="2117" r:id="rId8" name="Drop Down 69">
              <controlPr locked="0" defaultSize="0" autoLine="0" autoPict="0">
                <anchor moveWithCells="1">
                  <from>
                    <xdr:col>1</xdr:col>
                    <xdr:colOff>15240</xdr:colOff>
                    <xdr:row>66</xdr:row>
                    <xdr:rowOff>22860</xdr:rowOff>
                  </from>
                  <to>
                    <xdr:col>7</xdr:col>
                    <xdr:colOff>281940</xdr:colOff>
                    <xdr:row>66</xdr:row>
                    <xdr:rowOff>243840</xdr:rowOff>
                  </to>
                </anchor>
              </controlPr>
            </control>
          </mc:Choice>
        </mc:AlternateContent>
        <mc:AlternateContent xmlns:mc="http://schemas.openxmlformats.org/markup-compatibility/2006">
          <mc:Choice Requires="x14">
            <control shapeId="2118" r:id="rId9" name="Drop Down 70">
              <controlPr locked="0" defaultSize="0" autoLine="0" autoPict="0">
                <anchor moveWithCells="1">
                  <from>
                    <xdr:col>1</xdr:col>
                    <xdr:colOff>15240</xdr:colOff>
                    <xdr:row>68</xdr:row>
                    <xdr:rowOff>7620</xdr:rowOff>
                  </from>
                  <to>
                    <xdr:col>7</xdr:col>
                    <xdr:colOff>281940</xdr:colOff>
                    <xdr:row>68</xdr:row>
                    <xdr:rowOff>213360</xdr:rowOff>
                  </to>
                </anchor>
              </controlPr>
            </control>
          </mc:Choice>
        </mc:AlternateContent>
        <mc:AlternateContent xmlns:mc="http://schemas.openxmlformats.org/markup-compatibility/2006">
          <mc:Choice Requires="x14">
            <control shapeId="2119" r:id="rId10" name="Drop Down 71">
              <controlPr locked="0" defaultSize="0" autoLine="0" autoPict="0">
                <anchor moveWithCells="1">
                  <from>
                    <xdr:col>0</xdr:col>
                    <xdr:colOff>2461260</xdr:colOff>
                    <xdr:row>53</xdr:row>
                    <xdr:rowOff>15240</xdr:rowOff>
                  </from>
                  <to>
                    <xdr:col>7</xdr:col>
                    <xdr:colOff>259080</xdr:colOff>
                    <xdr:row>53</xdr:row>
                    <xdr:rowOff>236220</xdr:rowOff>
                  </to>
                </anchor>
              </controlPr>
            </control>
          </mc:Choice>
        </mc:AlternateContent>
        <mc:AlternateContent xmlns:mc="http://schemas.openxmlformats.org/markup-compatibility/2006">
          <mc:Choice Requires="x14">
            <control shapeId="2127" r:id="rId11" name="Drop Down 79">
              <controlPr locked="0" defaultSize="0" autoLine="0" autoPict="0">
                <anchor moveWithCells="1">
                  <from>
                    <xdr:col>1</xdr:col>
                    <xdr:colOff>15240</xdr:colOff>
                    <xdr:row>47</xdr:row>
                    <xdr:rowOff>22860</xdr:rowOff>
                  </from>
                  <to>
                    <xdr:col>7</xdr:col>
                    <xdr:colOff>281940</xdr:colOff>
                    <xdr:row>47</xdr:row>
                    <xdr:rowOff>243840</xdr:rowOff>
                  </to>
                </anchor>
              </controlPr>
            </control>
          </mc:Choice>
        </mc:AlternateContent>
        <mc:AlternateContent xmlns:mc="http://schemas.openxmlformats.org/markup-compatibility/2006">
          <mc:Choice Requires="x14">
            <control shapeId="2128" r:id="rId12" name="Drop Down 80">
              <controlPr locked="0" defaultSize="0" autoLine="0" autoPict="0">
                <anchor moveWithCells="1">
                  <from>
                    <xdr:col>1</xdr:col>
                    <xdr:colOff>15240</xdr:colOff>
                    <xdr:row>49</xdr:row>
                    <xdr:rowOff>22860</xdr:rowOff>
                  </from>
                  <to>
                    <xdr:col>7</xdr:col>
                    <xdr:colOff>281940</xdr:colOff>
                    <xdr:row>49</xdr:row>
                    <xdr:rowOff>243840</xdr:rowOff>
                  </to>
                </anchor>
              </controlPr>
            </control>
          </mc:Choice>
        </mc:AlternateContent>
        <mc:AlternateContent xmlns:mc="http://schemas.openxmlformats.org/markup-compatibility/2006">
          <mc:Choice Requires="x14">
            <control shapeId="2129" r:id="rId13" name="Drop Down 81">
              <controlPr locked="0" defaultSize="0" autoLine="0" autoPict="0">
                <anchor moveWithCells="1">
                  <from>
                    <xdr:col>1</xdr:col>
                    <xdr:colOff>15240</xdr:colOff>
                    <xdr:row>64</xdr:row>
                    <xdr:rowOff>22860</xdr:rowOff>
                  </from>
                  <to>
                    <xdr:col>7</xdr:col>
                    <xdr:colOff>281940</xdr:colOff>
                    <xdr:row>64</xdr:row>
                    <xdr:rowOff>243840</xdr:rowOff>
                  </to>
                </anchor>
              </controlPr>
            </control>
          </mc:Choice>
        </mc:AlternateContent>
        <mc:AlternateContent xmlns:mc="http://schemas.openxmlformats.org/markup-compatibility/2006">
          <mc:Choice Requires="x14">
            <control shapeId="2130" r:id="rId14" name="Drop Down 82">
              <controlPr locked="0" defaultSize="0" autoLine="0" autoPict="0">
                <anchor moveWithCells="1">
                  <from>
                    <xdr:col>0</xdr:col>
                    <xdr:colOff>2438400</xdr:colOff>
                    <xdr:row>55</xdr:row>
                    <xdr:rowOff>15240</xdr:rowOff>
                  </from>
                  <to>
                    <xdr:col>7</xdr:col>
                    <xdr:colOff>243840</xdr:colOff>
                    <xdr:row>55</xdr:row>
                    <xdr:rowOff>236220</xdr:rowOff>
                  </to>
                </anchor>
              </controlPr>
            </control>
          </mc:Choice>
        </mc:AlternateContent>
        <mc:AlternateContent xmlns:mc="http://schemas.openxmlformats.org/markup-compatibility/2006">
          <mc:Choice Requires="x14">
            <control shapeId="2132" r:id="rId15" name="Drop Down 84">
              <controlPr locked="0" defaultSize="0" autoLine="0" autoPict="0">
                <anchor moveWithCells="1">
                  <from>
                    <xdr:col>0</xdr:col>
                    <xdr:colOff>2430780</xdr:colOff>
                    <xdr:row>57</xdr:row>
                    <xdr:rowOff>15240</xdr:rowOff>
                  </from>
                  <to>
                    <xdr:col>7</xdr:col>
                    <xdr:colOff>236220</xdr:colOff>
                    <xdr:row>57</xdr:row>
                    <xdr:rowOff>236220</xdr:rowOff>
                  </to>
                </anchor>
              </controlPr>
            </control>
          </mc:Choice>
        </mc:AlternateContent>
        <mc:AlternateContent xmlns:mc="http://schemas.openxmlformats.org/markup-compatibility/2006">
          <mc:Choice Requires="x14">
            <control shapeId="2133" r:id="rId16" name="Drop Down 85">
              <controlPr locked="0" defaultSize="0" autoLine="0" autoPict="0">
                <anchor moveWithCells="1">
                  <from>
                    <xdr:col>1</xdr:col>
                    <xdr:colOff>15240</xdr:colOff>
                    <xdr:row>70</xdr:row>
                    <xdr:rowOff>7620</xdr:rowOff>
                  </from>
                  <to>
                    <xdr:col>7</xdr:col>
                    <xdr:colOff>281940</xdr:colOff>
                    <xdr:row>70</xdr:row>
                    <xdr:rowOff>213360</xdr:rowOff>
                  </to>
                </anchor>
              </controlPr>
            </control>
          </mc:Choice>
        </mc:AlternateContent>
        <mc:AlternateContent xmlns:mc="http://schemas.openxmlformats.org/markup-compatibility/2006">
          <mc:Choice Requires="x14">
            <control shapeId="2134" r:id="rId17" name="Drop Down 86">
              <controlPr locked="0" defaultSize="0" autoLine="0" autoPict="0">
                <anchor moveWithCells="1">
                  <from>
                    <xdr:col>3</xdr:col>
                    <xdr:colOff>53340</xdr:colOff>
                    <xdr:row>33</xdr:row>
                    <xdr:rowOff>15240</xdr:rowOff>
                  </from>
                  <to>
                    <xdr:col>4</xdr:col>
                    <xdr:colOff>990600</xdr:colOff>
                    <xdr:row>34</xdr:row>
                    <xdr:rowOff>0</xdr:rowOff>
                  </to>
                </anchor>
              </controlPr>
            </control>
          </mc:Choice>
        </mc:AlternateContent>
        <mc:AlternateContent xmlns:mc="http://schemas.openxmlformats.org/markup-compatibility/2006">
          <mc:Choice Requires="x14">
            <control shapeId="2138" r:id="rId18" name="Drop Down 90">
              <controlPr locked="0" defaultSize="0" autoLine="0" autoPict="0">
                <anchor moveWithCells="1">
                  <from>
                    <xdr:col>3</xdr:col>
                    <xdr:colOff>53340</xdr:colOff>
                    <xdr:row>34</xdr:row>
                    <xdr:rowOff>15240</xdr:rowOff>
                  </from>
                  <to>
                    <xdr:col>4</xdr:col>
                    <xdr:colOff>990600</xdr:colOff>
                    <xdr:row>35</xdr:row>
                    <xdr:rowOff>0</xdr:rowOff>
                  </to>
                </anchor>
              </controlPr>
            </control>
          </mc:Choice>
        </mc:AlternateContent>
        <mc:AlternateContent xmlns:mc="http://schemas.openxmlformats.org/markup-compatibility/2006">
          <mc:Choice Requires="x14">
            <control shapeId="2139" r:id="rId19" name="Drop Down 91">
              <controlPr locked="0" defaultSize="0" autoLine="0" autoPict="0">
                <anchor moveWithCells="1">
                  <from>
                    <xdr:col>3</xdr:col>
                    <xdr:colOff>53340</xdr:colOff>
                    <xdr:row>35</xdr:row>
                    <xdr:rowOff>15240</xdr:rowOff>
                  </from>
                  <to>
                    <xdr:col>4</xdr:col>
                    <xdr:colOff>990600</xdr:colOff>
                    <xdr:row>36</xdr:row>
                    <xdr:rowOff>0</xdr:rowOff>
                  </to>
                </anchor>
              </controlPr>
            </control>
          </mc:Choice>
        </mc:AlternateContent>
        <mc:AlternateContent xmlns:mc="http://schemas.openxmlformats.org/markup-compatibility/2006">
          <mc:Choice Requires="x14">
            <control shapeId="2140" r:id="rId20" name="Drop Down 92">
              <controlPr locked="0" defaultSize="0" autoLine="0" autoPict="0">
                <anchor moveWithCells="1">
                  <from>
                    <xdr:col>3</xdr:col>
                    <xdr:colOff>53340</xdr:colOff>
                    <xdr:row>36</xdr:row>
                    <xdr:rowOff>15240</xdr:rowOff>
                  </from>
                  <to>
                    <xdr:col>4</xdr:col>
                    <xdr:colOff>990600</xdr:colOff>
                    <xdr:row>37</xdr:row>
                    <xdr:rowOff>0</xdr:rowOff>
                  </to>
                </anchor>
              </controlPr>
            </control>
          </mc:Choice>
        </mc:AlternateContent>
        <mc:AlternateContent xmlns:mc="http://schemas.openxmlformats.org/markup-compatibility/2006">
          <mc:Choice Requires="x14">
            <control shapeId="2141" r:id="rId21" name="Drop Down 93">
              <controlPr locked="0" defaultSize="0" autoLine="0" autoPict="0">
                <anchor moveWithCells="1">
                  <from>
                    <xdr:col>0</xdr:col>
                    <xdr:colOff>53340</xdr:colOff>
                    <xdr:row>37</xdr:row>
                    <xdr:rowOff>15240</xdr:rowOff>
                  </from>
                  <to>
                    <xdr:col>0</xdr:col>
                    <xdr:colOff>2430780</xdr:colOff>
                    <xdr:row>38</xdr:row>
                    <xdr:rowOff>0</xdr:rowOff>
                  </to>
                </anchor>
              </controlPr>
            </control>
          </mc:Choice>
        </mc:AlternateContent>
        <mc:AlternateContent xmlns:mc="http://schemas.openxmlformats.org/markup-compatibility/2006">
          <mc:Choice Requires="x14">
            <control shapeId="2142" r:id="rId22" name="Drop Down 94">
              <controlPr locked="0" defaultSize="0" autoLine="0" autoPict="0">
                <anchor moveWithCells="1">
                  <from>
                    <xdr:col>0</xdr:col>
                    <xdr:colOff>53340</xdr:colOff>
                    <xdr:row>38</xdr:row>
                    <xdr:rowOff>15240</xdr:rowOff>
                  </from>
                  <to>
                    <xdr:col>0</xdr:col>
                    <xdr:colOff>2430780</xdr:colOff>
                    <xdr:row>39</xdr:row>
                    <xdr:rowOff>0</xdr:rowOff>
                  </to>
                </anchor>
              </controlPr>
            </control>
          </mc:Choice>
        </mc:AlternateContent>
        <mc:AlternateContent xmlns:mc="http://schemas.openxmlformats.org/markup-compatibility/2006">
          <mc:Choice Requires="x14">
            <control shapeId="2143" r:id="rId23" name="Drop Down 95">
              <controlPr locked="0" defaultSize="0" autoLine="0" autoPict="0">
                <anchor moveWithCells="1">
                  <from>
                    <xdr:col>0</xdr:col>
                    <xdr:colOff>53340</xdr:colOff>
                    <xdr:row>39</xdr:row>
                    <xdr:rowOff>15240</xdr:rowOff>
                  </from>
                  <to>
                    <xdr:col>0</xdr:col>
                    <xdr:colOff>2430780</xdr:colOff>
                    <xdr:row>40</xdr:row>
                    <xdr:rowOff>0</xdr:rowOff>
                  </to>
                </anchor>
              </controlPr>
            </control>
          </mc:Choice>
        </mc:AlternateContent>
        <mc:AlternateContent xmlns:mc="http://schemas.openxmlformats.org/markup-compatibility/2006">
          <mc:Choice Requires="x14">
            <control shapeId="2144" r:id="rId24" name="Drop Down 96">
              <controlPr locked="0" defaultSize="0" autoLine="0" autoPict="0">
                <anchor moveWithCells="1">
                  <from>
                    <xdr:col>0</xdr:col>
                    <xdr:colOff>53340</xdr:colOff>
                    <xdr:row>40</xdr:row>
                    <xdr:rowOff>15240</xdr:rowOff>
                  </from>
                  <to>
                    <xdr:col>0</xdr:col>
                    <xdr:colOff>2430780</xdr:colOff>
                    <xdr:row>41</xdr:row>
                    <xdr:rowOff>0</xdr:rowOff>
                  </to>
                </anchor>
              </controlPr>
            </control>
          </mc:Choice>
        </mc:AlternateContent>
        <mc:AlternateContent xmlns:mc="http://schemas.openxmlformats.org/markup-compatibility/2006">
          <mc:Choice Requires="x14">
            <control shapeId="2145" r:id="rId25" name="Drop Down 97">
              <controlPr locked="0" defaultSize="0" autoLine="0" autoPict="0">
                <anchor moveWithCells="1">
                  <from>
                    <xdr:col>1</xdr:col>
                    <xdr:colOff>15240</xdr:colOff>
                    <xdr:row>72</xdr:row>
                    <xdr:rowOff>7620</xdr:rowOff>
                  </from>
                  <to>
                    <xdr:col>7</xdr:col>
                    <xdr:colOff>281940</xdr:colOff>
                    <xdr:row>72</xdr:row>
                    <xdr:rowOff>213360</xdr:rowOff>
                  </to>
                </anchor>
              </controlPr>
            </control>
          </mc:Choice>
        </mc:AlternateContent>
        <mc:AlternateContent xmlns:mc="http://schemas.openxmlformats.org/markup-compatibility/2006">
          <mc:Choice Requires="x14">
            <control shapeId="2146" r:id="rId26" name="Drop Down 98">
              <controlPr locked="0" defaultSize="0" autoLine="0" autoPict="0">
                <anchor moveWithCells="1">
                  <from>
                    <xdr:col>1</xdr:col>
                    <xdr:colOff>15240</xdr:colOff>
                    <xdr:row>43</xdr:row>
                    <xdr:rowOff>22860</xdr:rowOff>
                  </from>
                  <to>
                    <xdr:col>7</xdr:col>
                    <xdr:colOff>281940</xdr:colOff>
                    <xdr:row>43</xdr:row>
                    <xdr:rowOff>243840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26</vt:i4>
      </vt:variant>
      <vt:variant>
        <vt:lpstr>Benannte Bereiche</vt:lpstr>
      </vt:variant>
      <vt:variant>
        <vt:i4>12</vt:i4>
      </vt:variant>
    </vt:vector>
  </HeadingPairs>
  <TitlesOfParts>
    <vt:vector size="38" baseType="lpstr">
      <vt:lpstr>Hints1</vt:lpstr>
      <vt:lpstr>Reporting</vt:lpstr>
      <vt:lpstr>Hinweise1</vt:lpstr>
      <vt:lpstr>Hinweise2</vt:lpstr>
      <vt:lpstr>Hinweise3</vt:lpstr>
      <vt:lpstr>Ergebnisangabe</vt:lpstr>
      <vt:lpstr>Kontakt</vt:lpstr>
      <vt:lpstr>Teilnehmerdaten</vt:lpstr>
      <vt:lpstr>Ergebnisse</vt:lpstr>
      <vt:lpstr>Mitteilungen</vt:lpstr>
      <vt:lpstr>Osmolalität</vt:lpstr>
      <vt:lpstr>Sucralose</vt:lpstr>
      <vt:lpstr>Coffein</vt:lpstr>
      <vt:lpstr>CO2</vt:lpstr>
      <vt:lpstr>pH-Wert</vt:lpstr>
      <vt:lpstr>Saccharose</vt:lpstr>
      <vt:lpstr>Glucose</vt:lpstr>
      <vt:lpstr>Fructose</vt:lpstr>
      <vt:lpstr>Acesulfam_K</vt:lpstr>
      <vt:lpstr>Saccharin</vt:lpstr>
      <vt:lpstr>Cyclamat</vt:lpstr>
      <vt:lpstr>Aspartam</vt:lpstr>
      <vt:lpstr>BenzoSorbinesäure</vt:lpstr>
      <vt:lpstr>Farbqual</vt:lpstr>
      <vt:lpstr>Farbquan</vt:lpstr>
      <vt:lpstr>Farbstoffe</vt:lpstr>
      <vt:lpstr>Hinweise3!_ftn1</vt:lpstr>
      <vt:lpstr>Hints1!_ftnref1</vt:lpstr>
      <vt:lpstr>Hinweise1!_ftnref1</vt:lpstr>
      <vt:lpstr>Ergebnisse!Druckbereich</vt:lpstr>
      <vt:lpstr>Hinweise1!Druckbereich</vt:lpstr>
      <vt:lpstr>Hinweise2!Druckbereich</vt:lpstr>
      <vt:lpstr>Ergebnisangabe!OLE_LINK1</vt:lpstr>
      <vt:lpstr>Reporting!OLE_LINK1</vt:lpstr>
      <vt:lpstr>Reporting!OLE_LINK2</vt:lpstr>
      <vt:lpstr>Sucralose!Parameter2</vt:lpstr>
      <vt:lpstr>Parameter2</vt:lpstr>
      <vt:lpstr>Sucralose!test</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Laborvergleichsuntersuchungen Lippold</cp:lastModifiedBy>
  <cp:lastPrinted>2022-05-18T18:50:10Z</cp:lastPrinted>
  <dcterms:created xsi:type="dcterms:W3CDTF">2005-02-14T18:41:01Z</dcterms:created>
  <dcterms:modified xsi:type="dcterms:W3CDTF">2022-06-06T14:24:16Z</dcterms:modified>
</cp:coreProperties>
</file>