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47853EE7-A92F-4336-AC2D-AD806E517AEA}" xr6:coauthVersionLast="47" xr6:coauthVersionMax="47" xr10:uidLastSave="{00000000-0000-0000-0000-000000000000}"/>
  <workbookProtection workbookAlgorithmName="SHA-512" workbookHashValue="eQ74xNZ3nCCbfrEZOZxuWLZDb8we7CHQy5+1g99CNAlOa2/2Ww28P23iqS8sbnSo6mea8VzuoNj+vuvLquNUTw==" workbookSaltValue="oAhhhp9fVJJuajU5VULwxA==" workbookSpinCount="100000" lockStructure="1"/>
  <bookViews>
    <workbookView xWindow="-108" yWindow="-108" windowWidth="30936" windowHeight="16896" activeTab="6" xr2:uid="{00000000-000D-0000-FFFF-FFFF00000000}"/>
  </bookViews>
  <sheets>
    <sheet name="Hints1" sheetId="59" r:id="rId1"/>
    <sheet name="Reporting" sheetId="60" r:id="rId2"/>
    <sheet name="Hinweise1" sheetId="61" r:id="rId3"/>
    <sheet name="Hinweise2" sheetId="62" r:id="rId4"/>
    <sheet name="Hinweise3" sheetId="63" r:id="rId5"/>
    <sheet name="Ergebnisangabe" sheetId="66" r:id="rId6"/>
    <sheet name="Kontakt" sheetId="65" r:id="rId7"/>
    <sheet name="Teilnehmerdaten" sheetId="17" state="hidden" r:id="rId8"/>
    <sheet name="Ergebnisse" sheetId="57" r:id="rId9"/>
    <sheet name="Mitteilungen" sheetId="15" r:id="rId10"/>
    <sheet name="Anthocyane" sheetId="58" state="hidden" r:id="rId11"/>
  </sheets>
  <externalReferences>
    <externalReference r:id="rId12"/>
    <externalReference r:id="rId13"/>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1">[1]Parameter2!$B$3:$B$18</definedName>
    <definedName name="test">[1]Parameter2!$B$3:$B$18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 i="17" l="1"/>
  <c r="B10" i="17"/>
  <c r="A14" i="57"/>
  <c r="F5" i="57"/>
  <c r="F4" i="57"/>
  <c r="B4" i="17" l="1"/>
  <c r="C1" i="58"/>
  <c r="H20" i="57" s="1"/>
  <c r="A34" i="57" s="1"/>
  <c r="F20" i="57"/>
  <c r="I33" i="57"/>
  <c r="A33" i="57"/>
  <c r="B16" i="65"/>
  <c r="B17" i="65"/>
  <c r="B18" i="65"/>
  <c r="B19" i="65"/>
  <c r="H1" i="15"/>
  <c r="B1" i="17"/>
  <c r="B2" i="17"/>
  <c r="D5" i="17"/>
  <c r="D8" i="17" s="1"/>
  <c r="B5" i="17" s="1"/>
  <c r="B6" i="17"/>
  <c r="B7" i="17"/>
  <c r="B13" i="17"/>
  <c r="C13" i="17"/>
  <c r="B14" i="17"/>
  <c r="C14" i="17"/>
  <c r="B15" i="17"/>
  <c r="C15" i="17"/>
  <c r="B16" i="17"/>
  <c r="C16" i="17"/>
  <c r="B17" i="17"/>
  <c r="C17" i="17"/>
  <c r="B18" i="17"/>
  <c r="C18" i="17"/>
  <c r="B19" i="17"/>
  <c r="C19" i="17"/>
  <c r="B20" i="17"/>
  <c r="C20" i="17"/>
  <c r="B21" i="17"/>
  <c r="C21" i="17"/>
  <c r="B22" i="17"/>
  <c r="C2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rPr>
          <t>LVU:</t>
        </r>
        <r>
          <rPr>
            <sz val="8"/>
            <color indexed="81"/>
            <rFont val="Tahoma"/>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rPr>
          <t>LVU:</t>
        </r>
        <r>
          <rPr>
            <sz val="8"/>
            <color indexed="81"/>
            <rFont val="Tahoma"/>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45C76F2B-941B-4B34-81B3-8425DFF3E5D0}">
      <text>
        <r>
          <rPr>
            <b/>
            <sz val="8"/>
            <color indexed="81"/>
            <rFont val="Tahoma"/>
            <family val="2"/>
          </rPr>
          <t>Bitte geben Sie unbedingt Ihre Kunden-Nr. ein (nur Ziffern)
Fill in Your Client Number (numbers only)</t>
        </r>
      </text>
    </comment>
    <comment ref="G2" authorId="0" shapeId="0" xr:uid="{F3D9A3EF-EB49-4BA8-B7A5-700D325F56B7}">
      <text>
        <r>
          <rPr>
            <b/>
            <sz val="8"/>
            <color indexed="81"/>
            <rFont val="Tahoma"/>
            <family val="2"/>
          </rPr>
          <t>Bitte geben Sie unbedingt Ihre Kunden-Nr. ein (nur Ziffern)
Fill in Your Client Number (numbers only)</t>
        </r>
      </text>
    </comment>
    <comment ref="A16" authorId="0" shapeId="0" xr:uid="{00000000-0006-0000-0800-000003000000}">
      <text>
        <r>
          <rPr>
            <b/>
            <sz val="8"/>
            <color indexed="81"/>
            <rFont val="Tahoma"/>
          </rPr>
          <t>LVU:</t>
        </r>
        <r>
          <rPr>
            <sz val="8"/>
            <color indexed="81"/>
            <rFont val="Tahoma"/>
          </rPr>
          <t xml:space="preserve">
Falls Sie nach einer </t>
        </r>
        <r>
          <rPr>
            <b/>
            <sz val="8"/>
            <color indexed="81"/>
            <rFont val="Tahoma"/>
            <family val="2"/>
          </rPr>
          <t>erfolgreichen</t>
        </r>
        <r>
          <rPr>
            <sz val="8"/>
            <color indexed="81"/>
            <rFont val="Tahoma"/>
          </rPr>
          <t xml:space="preserve"> Übermittlung Ihrer Ergebnisse (das System hatte Ihnen per eMail eine Auswertenummer mitgeteilt)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 ref="D18" authorId="0" shapeId="0" xr:uid="{00000000-0006-0000-0800-000004000000}">
      <text>
        <r>
          <rPr>
            <b/>
            <sz val="8"/>
            <color indexed="81"/>
            <rFont val="Tahoma"/>
          </rPr>
          <t>LVU:</t>
        </r>
        <r>
          <rPr>
            <sz val="8"/>
            <color indexed="81"/>
            <rFont val="Tahoma"/>
          </rPr>
          <t xml:space="preserve">
Geben Sie in dieser Spalte das Ergebnis der Analyse der ersten Probeneinheit an
Fill in these coloumn the results of the analysis of the first sample unit</t>
        </r>
      </text>
    </comment>
    <comment ref="E18" authorId="0" shapeId="0" xr:uid="{00000000-0006-0000-0800-000005000000}">
      <text>
        <r>
          <rPr>
            <b/>
            <sz val="8"/>
            <color indexed="81"/>
            <rFont val="Tahoma"/>
          </rPr>
          <t>LVU:</t>
        </r>
        <r>
          <rPr>
            <sz val="8"/>
            <color indexed="81"/>
            <rFont val="Tahoma"/>
          </rPr>
          <t xml:space="preserve">
Geben Sie in dieser Spalte das Ergebnis der Analyse der zweiten Probeneinheit an
Fill in these coloumn the results of the analysis of the second sample unit</t>
        </r>
      </text>
    </comment>
  </commentList>
</comments>
</file>

<file path=xl/sharedStrings.xml><?xml version="1.0" encoding="utf-8"?>
<sst xmlns="http://schemas.openxmlformats.org/spreadsheetml/2006/main" count="162" uniqueCount="144">
  <si>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</si>
  <si>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</si>
  <si>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</si>
  <si>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Beispiel für die Eingabe von 2 eMail-Adressen:
Example how to type in 2 different e-mail addresses:</t>
  </si>
  <si>
    <t>info@lvus.de; ergebnisse@lvus.de</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</si>
  <si>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</si>
  <si>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05c</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</si>
  <si>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</si>
  <si>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</si>
  <si>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</si>
  <si>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</si>
  <si>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</si>
  <si>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Schreiben Sie Ihre Daten in die gelb hinterlegten Felder. Geben Sie Ihre Ergebnisse in den aufgeführten Einheiten an.
Write your data into the yellow cells. Give your results in the units of column 2.</t>
  </si>
  <si>
    <t>ja / yes</t>
  </si>
  <si>
    <t>nein / no</t>
  </si>
  <si>
    <t xml:space="preserve">In einigen Fällen, z.B. bei Gehalten um 1 g/L oder 10 g/L, ist die Vorgabe gültiger Stellen schwierig: Die Ergebnisse „1,006 g/L und
0,986 g/L sind vergleichbar, nicht aber „1,01 g/L“ und „0,986 g/L“. Die Angabe einer zusätzlichen Stelle bei 1,01 g/L ist </t>
  </si>
  <si>
    <t>Liegt der Gehalt eines Parameters unterhalb Ihrer Bestimmungsgrenze, geben Sie bitte die Bestimmungsgrenze mit vorgestelltem "&lt; " an.
If the content of a parameter is lower than the limit of quantification, report the limit of quantification with a "&lt; " i</t>
  </si>
  <si>
    <t>Ergebnisdatenblatt - Resultsheet</t>
  </si>
  <si>
    <t>%</t>
  </si>
  <si>
    <t>mg/l</t>
  </si>
  <si>
    <t>2 / 3</t>
  </si>
  <si>
    <t>Delphinidin-3-glucosid</t>
  </si>
  <si>
    <t>Cyanidin-3-glucosid</t>
  </si>
  <si>
    <t>Petunidin-3-glucosid</t>
  </si>
  <si>
    <t xml:space="preserve">Peonidin-3-glucosid </t>
  </si>
  <si>
    <t>Malvidin-3-glucosid</t>
  </si>
  <si>
    <t>Peonidin-3-acetylglucosid</t>
  </si>
  <si>
    <t>Malvidin-3-acetylglucosid</t>
  </si>
  <si>
    <t>Peonidin-3-cumarylglucosid</t>
  </si>
  <si>
    <t>Malvidin-3-cumalrylglucosid</t>
  </si>
  <si>
    <t>Malvidin-3,5-diglucosid</t>
  </si>
  <si>
    <r>
      <t xml:space="preserve">Die Angaben der Hauptanthocyane sollen als relative Flächenprozente bezogen auf die Summe der Flächen dieser 9 Anthocyane erfolgen. </t>
    </r>
    <r>
      <rPr>
        <b/>
        <sz val="12"/>
        <rFont val="Times New Roman"/>
        <family val="1"/>
      </rPr>
      <t>Analysenergebnisse sollen bei Flächenanteilen über 1 % mit 3 und darunter mit 2 gültigen (signifikanter) Ziffern angegeben werden!</t>
    </r>
    <r>
      <rPr>
        <sz val="12"/>
        <rFont val="Times New Roman"/>
        <family val="1"/>
      </rPr>
      <t xml:space="preserve"> Bei Malvidin-3,5-diglucosid geben Sie bitte den von Ihnen festgestellten Gehalt [mg/L] mit 3 gültigen Ziffern an. </t>
    </r>
  </si>
  <si>
    <t>Beschreibung des verwendeten Analysenverfahrens</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</si>
  <si>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</si>
  <si>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Sonstiges / other</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</si>
  <si>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</si>
  <si>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</si>
  <si>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</si>
  <si>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</si>
  <si>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Anthocyane</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</si>
  <si>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 (1)" enthalten.
Report your results with in column 3 shown </t>
    </r>
    <r>
      <rPr>
        <b/>
        <sz val="12"/>
        <rFont val="Times New Roman"/>
        <family val="1"/>
      </rPr>
      <t>significant numbers</t>
    </r>
    <r>
      <rPr>
        <sz val="12"/>
        <rFont val="Times New Roman"/>
        <family val="1"/>
      </rPr>
      <t xml:space="preserve"> (there are some examples in sheet "hints (1)" .</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</si>
  <si>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</si>
  <si>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Zur Beschreibung des Analysenverfahrens verwenden Sie bitte die im unteren Teil dieses Datenblatts enthaltenen Auswahlfelder.
To describe your method use the Pulldown-menus following after the result area</t>
  </si>
  <si>
    <t>Parameter</t>
  </si>
  <si>
    <t>Einheit</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</si>
  <si>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</si>
  <si>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</si>
  <si>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</si>
  <si>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</si>
  <si>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</si>
  <si>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</si>
  <si>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</si>
  <si>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</si>
  <si>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</si>
  <si>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</si>
  <si>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</si>
  <si>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</si>
  <si>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</si>
  <si>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</si>
  <si>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</si>
  <si>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</si>
  <si>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</si>
  <si>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</si>
  <si>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</si>
  <si>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</si>
  <si>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</si>
  <si>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</si>
  <si>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</si>
  <si>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</si>
  <si>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</si>
  <si>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</si>
  <si>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</si>
  <si>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</si>
  <si>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</si>
  <si>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</si>
  <si>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</si>
  <si>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</si>
  <si>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</si>
  <si>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</si>
  <si>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x</t>
  </si>
  <si>
    <t>Beispielhafter Wert [mg/kg]</t>
  </si>
  <si>
    <t>Parameter 9</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</si>
  <si>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</si>
  <si>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</si>
  <si>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Teilnahme</t>
  </si>
  <si>
    <t>Parameter 10</t>
  </si>
  <si>
    <t>Ergebnisangabe mit 3 signifikanten Ziffern [mg/kg]</t>
  </si>
  <si>
    <t>Signifikante
Stellen</t>
  </si>
  <si>
    <t>Deadline</t>
  </si>
  <si>
    <t>Kunden-Nr.
Client-Nb.</t>
  </si>
  <si>
    <t>Postleitzahl
ZIP-Code</t>
  </si>
  <si>
    <t>Annahmeschluss/Deadline:</t>
  </si>
  <si>
    <t>Tabelle wurde bereits einmal erfolgreich gesendet, es handelt sich um eine Aktualisierung:
Sheet was already sent successfully - this is an update of the results</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</si>
  <si>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</si>
  <si>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Examples for transmissions of results:</t>
  </si>
  <si>
    <t>Computed Value [mg/kg]</t>
  </si>
  <si>
    <t>Transmission of result [mg/kg]</t>
  </si>
  <si>
    <t>Hinweise zur Ergebnisübermittlung und zur Ergebnisangabe</t>
  </si>
  <si>
    <t>Nach der in der Tabelle "Ergebnisse" aufgeführten Deadline eingehende Ergebnisse werden bei der Auswertung nicht berücksichtigt.</t>
  </si>
  <si>
    <t>It a test material the element "Mg" was quantified. You are asked to report 3 significant numbers. The following computational contents are determined:</t>
  </si>
  <si>
    <t>Teilnahme:</t>
  </si>
  <si>
    <t>Kontaktperson</t>
  </si>
  <si>
    <t>Contact person</t>
  </si>
  <si>
    <t>Name</t>
  </si>
  <si>
    <t>eMail</t>
  </si>
  <si>
    <t>eMail-Address</t>
  </si>
  <si>
    <t>Telefon (inklusive Vorwahl):</t>
  </si>
  <si>
    <t>telefone (including country and area code)</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</si>
  <si>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</si>
  <si>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</si>
  <si>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</si>
  <si>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</si>
  <si>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</si>
  <si>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</si>
  <si>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</si>
  <si>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interne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</si>
  <si>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</si>
  <si>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modifiziert</t>
  </si>
  <si>
    <t>HPLC-Bestimmung der 9 Hauptanthocyane nach OIV-MA-AS315-11 (Resolution OENO 22/2003; 12/2007)</t>
  </si>
  <si>
    <t>HPLC-Bestimmung der 9 Hauptanthocyane nach OIV-MA-AS315-11 (Resolution OENO 22/2003; 12/2007), modifiziert</t>
  </si>
  <si>
    <t>Wein, Anthocyane</t>
  </si>
  <si>
    <t>?</t>
  </si>
  <si>
    <t>Kontaktname</t>
  </si>
  <si>
    <t>Mailadresse</t>
  </si>
  <si>
    <t>Zertifikat geeignet</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</si>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</sst>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9" x14ac:knownFonts="1">
    <font>
      <sz val="11"/>
      <name val="Times New Roman"/>
    </font>
    <font>
      <u/>
      <sz val="11"/>
      <color indexed="12"/>
      <name val="Times New Roman"/>
    </font>
    <font>
      <b/>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ont>
    <font>
      <b/>
      <sz val="8"/>
      <color indexed="81"/>
      <name val="Tahoma"/>
    </font>
    <font>
      <b/>
      <sz val="12"/>
      <color indexed="10"/>
      <name val="Times New Roman"/>
      <family val="1"/>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8"/>
      <color indexed="81"/>
      <name val="Tahoma"/>
      <family val="2"/>
    </font>
    <font>
      <b/>
      <sz val="11"/>
      <name val="Times New Roman"/>
      <family val="1"/>
    </font>
    <font>
      <sz val="12"/>
      <color indexed="10"/>
      <name val="Times New Roman"/>
      <family val="1"/>
    </font>
    <font>
      <sz val="9"/>
      <name val="Times New Roman"/>
      <family val="1"/>
    </font>
    <font>
      <sz val="11"/>
      <color indexed="12"/>
      <name val="Times New Roman"/>
      <family val="1"/>
    </font>
    <font>
      <i/>
      <vertAlign val="subscript"/>
      <sz val="11"/>
      <name val="Times New Roman"/>
      <family val="1"/>
    </font>
    <font>
      <sz val="12"/>
      <color indexed="9"/>
      <name val="Times New Roman"/>
      <family val="1"/>
    </font>
    <font>
      <b/>
      <sz val="14"/>
      <color indexed="10"/>
      <name val="Times New Roman"/>
      <family val="1"/>
    </font>
  </fonts>
  <fills count="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19">
    <xf numFmtId="0" fontId="0" fillId="0" borderId="0" xfId="0"/>
    <xf numFmtId="0" fontId="3" fillId="0" borderId="0" xfId="0" applyFont="1"/>
    <xf numFmtId="0" fontId="0" fillId="2" borderId="0" xfId="0" applyFill="1"/>
    <xf numFmtId="0" fontId="7" fillId="0" borderId="0" xfId="0" applyFont="1"/>
    <xf numFmtId="0" fontId="0" fillId="2" borderId="0" xfId="0" applyFill="1" applyAlignment="1">
      <alignment horizontal="center"/>
    </xf>
    <xf numFmtId="0" fontId="3" fillId="3" borderId="0" xfId="0" applyFont="1" applyFill="1" applyProtection="1"/>
    <xf numFmtId="0" fontId="3" fillId="3" borderId="1" xfId="0" applyFont="1" applyFill="1" applyBorder="1" applyAlignment="1" applyProtection="1">
      <alignment horizontal="left" vertical="top" wrapText="1"/>
    </xf>
    <xf numFmtId="0" fontId="3" fillId="3" borderId="1" xfId="0" applyFont="1" applyFill="1" applyBorder="1" applyAlignment="1" applyProtection="1">
      <alignment horizontal="center" vertical="top" wrapText="1"/>
    </xf>
    <xf numFmtId="0" fontId="3" fillId="3" borderId="0" xfId="0" applyFont="1" applyFill="1" applyBorder="1" applyProtection="1"/>
    <xf numFmtId="0" fontId="0" fillId="0" borderId="0" xfId="0" applyFill="1" applyBorder="1" applyProtection="1">
      <protection locked="0"/>
    </xf>
    <xf numFmtId="0" fontId="6" fillId="0" borderId="0" xfId="0" applyFont="1" applyFill="1" applyBorder="1" applyProtection="1">
      <protection hidden="1"/>
    </xf>
    <xf numFmtId="0" fontId="5" fillId="0" borderId="0" xfId="0" applyFont="1" applyFill="1" applyBorder="1" applyProtection="1">
      <protection hidden="1"/>
    </xf>
    <xf numFmtId="0" fontId="0" fillId="0" borderId="0" xfId="0" applyFill="1" applyBorder="1" applyProtection="1">
      <protection hidden="1"/>
    </xf>
    <xf numFmtId="0" fontId="9" fillId="0" borderId="0" xfId="0" applyFont="1" applyFill="1" applyBorder="1" applyProtection="1">
      <protection hidden="1"/>
    </xf>
    <xf numFmtId="0" fontId="8" fillId="0" borderId="0" xfId="0" applyFont="1" applyFill="1" applyBorder="1" applyProtection="1">
      <protection hidden="1"/>
    </xf>
    <xf numFmtId="0" fontId="3"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0" fillId="4" borderId="0" xfId="0" applyFont="1" applyFill="1" applyBorder="1" applyAlignment="1" applyProtection="1">
      <alignment vertical="center"/>
      <protection hidden="1"/>
    </xf>
    <xf numFmtId="0" fontId="17" fillId="0" borderId="0" xfId="0" applyFont="1" applyFill="1" applyBorder="1" applyProtection="1">
      <protection hidden="1"/>
    </xf>
    <xf numFmtId="0" fontId="3" fillId="0" borderId="0" xfId="0" applyFont="1" applyProtection="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3" fillId="0" borderId="2" xfId="0" applyFont="1" applyBorder="1" applyAlignment="1" applyProtection="1">
      <alignment horizontal="justify" vertical="top" wrapText="1"/>
      <protection hidden="1"/>
    </xf>
    <xf numFmtId="0" fontId="4" fillId="0" borderId="0" xfId="0" applyFont="1" applyProtection="1">
      <protection locked="0" hidden="1"/>
    </xf>
    <xf numFmtId="0" fontId="3" fillId="0" borderId="0" xfId="0" applyFont="1" applyProtection="1">
      <protection locked="0" hidden="1"/>
    </xf>
    <xf numFmtId="0" fontId="18" fillId="0" borderId="0" xfId="0" applyFont="1" applyFill="1" applyBorder="1" applyProtection="1">
      <protection hidden="1"/>
    </xf>
    <xf numFmtId="0" fontId="18" fillId="0" borderId="0" xfId="0" applyFont="1" applyFill="1" applyBorder="1" applyAlignment="1" applyProtection="1">
      <alignment wrapText="1"/>
      <protection hidden="1"/>
    </xf>
    <xf numFmtId="0" fontId="18" fillId="0" borderId="0" xfId="0" applyFont="1" applyFill="1" applyBorder="1" applyAlignment="1" applyProtection="1">
      <alignment wrapText="1"/>
    </xf>
    <xf numFmtId="0" fontId="18" fillId="0" borderId="0" xfId="0" applyFont="1" applyFill="1" applyBorder="1" applyAlignment="1" applyProtection="1">
      <alignment horizontal="left" wrapText="1"/>
      <protection hidden="1"/>
    </xf>
    <xf numFmtId="0" fontId="18" fillId="0" borderId="0" xfId="0" applyFont="1" applyBorder="1" applyAlignment="1">
      <alignment vertical="center" wrapText="1"/>
    </xf>
    <xf numFmtId="0" fontId="18" fillId="0" borderId="0" xfId="0" applyFont="1" applyFill="1" applyBorder="1" applyAlignment="1" applyProtection="1">
      <alignment horizontal="center"/>
      <protection hidden="1"/>
    </xf>
    <xf numFmtId="0" fontId="20" fillId="0" borderId="0" xfId="0" applyFont="1" applyFill="1" applyBorder="1" applyProtection="1">
      <protection hidden="1"/>
    </xf>
    <xf numFmtId="0" fontId="16" fillId="0" borderId="0" xfId="0" applyFont="1" applyFill="1" applyBorder="1" applyProtection="1">
      <protection hidden="1"/>
    </xf>
    <xf numFmtId="0" fontId="18" fillId="4" borderId="0" xfId="0" applyFont="1" applyFill="1" applyBorder="1" applyAlignment="1" applyProtection="1">
      <alignment vertical="center" wrapText="1"/>
      <protection hidden="1"/>
    </xf>
    <xf numFmtId="0" fontId="15" fillId="0" borderId="0" xfId="0" applyFont="1" applyAlignment="1">
      <alignment horizontal="justify" vertical="top" wrapText="1"/>
    </xf>
    <xf numFmtId="0" fontId="15" fillId="0" borderId="0" xfId="0" applyFont="1" applyAlignment="1">
      <alignment wrapText="1"/>
    </xf>
    <xf numFmtId="0" fontId="15" fillId="0" borderId="0" xfId="0" applyFont="1" applyAlignment="1">
      <alignment horizontal="left" wrapText="1"/>
    </xf>
    <xf numFmtId="49" fontId="0" fillId="2" borderId="0" xfId="0" applyNumberFormat="1" applyFill="1" applyAlignment="1">
      <alignment horizontal="center"/>
    </xf>
    <xf numFmtId="0" fontId="18" fillId="0" borderId="0" xfId="0" applyFont="1" applyFill="1" applyBorder="1" applyAlignment="1" applyProtection="1">
      <alignment horizontal="center" vertical="center"/>
      <protection hidden="1"/>
    </xf>
    <xf numFmtId="0" fontId="6" fillId="0" borderId="0" xfId="0" applyFont="1" applyFill="1" applyBorder="1" applyAlignment="1" applyProtection="1">
      <alignment vertical="center" wrapText="1"/>
      <protection hidden="1"/>
    </xf>
    <xf numFmtId="0" fontId="9" fillId="0" borderId="0" xfId="0" applyFont="1" applyFill="1" applyBorder="1" applyAlignment="1" applyProtection="1">
      <alignment vertical="center"/>
      <protection hidden="1"/>
    </xf>
    <xf numFmtId="2" fontId="23" fillId="3" borderId="1" xfId="0" applyNumberFormat="1" applyFont="1" applyFill="1" applyBorder="1" applyAlignment="1" applyProtection="1">
      <alignment horizontal="center" vertical="top" wrapText="1"/>
    </xf>
    <xf numFmtId="0" fontId="0" fillId="0" borderId="0" xfId="0" applyProtection="1"/>
    <xf numFmtId="0" fontId="22" fillId="0" borderId="0" xfId="0" applyFont="1" applyProtection="1"/>
    <xf numFmtId="0" fontId="4" fillId="4" borderId="1" xfId="0" applyFont="1" applyFill="1" applyBorder="1" applyAlignment="1" applyProtection="1">
      <alignment horizontal="left" vertical="top" wrapText="1"/>
    </xf>
    <xf numFmtId="0" fontId="4" fillId="0" borderId="0" xfId="0" applyFont="1" applyAlignment="1" applyProtection="1">
      <alignment horizontal="left" vertical="top" wrapText="1"/>
      <protection hidden="1"/>
    </xf>
    <xf numFmtId="0" fontId="3" fillId="0" borderId="0" xfId="0" applyFont="1" applyBorder="1" applyProtection="1">
      <protection hidden="1"/>
    </xf>
    <xf numFmtId="0" fontId="4" fillId="0" borderId="3" xfId="0" applyFont="1" applyBorder="1" applyAlignment="1" applyProtection="1">
      <alignment vertical="top" wrapText="1"/>
      <protection locked="0" hidden="1"/>
    </xf>
    <xf numFmtId="0" fontId="7"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0" fillId="0" borderId="0" xfId="0" applyFont="1" applyAlignment="1">
      <alignment vertical="center"/>
    </xf>
    <xf numFmtId="0" fontId="19" fillId="0" borderId="0" xfId="0" applyFont="1" applyFill="1" applyBorder="1" applyAlignment="1" applyProtection="1">
      <alignment horizontal="center" vertical="center"/>
      <protection hidden="1"/>
    </xf>
    <xf numFmtId="0" fontId="18" fillId="0" borderId="0" xfId="0" applyFont="1" applyFill="1" applyBorder="1" applyAlignment="1" applyProtection="1">
      <alignment vertical="center"/>
      <protection hidden="1"/>
    </xf>
    <xf numFmtId="0" fontId="0" fillId="0" borderId="0" xfId="0" applyFill="1"/>
    <xf numFmtId="0" fontId="4" fillId="0" borderId="0" xfId="0" applyFont="1"/>
    <xf numFmtId="0" fontId="18" fillId="0" borderId="0" xfId="0" applyFont="1" applyBorder="1" applyAlignment="1">
      <alignment horizontal="center" vertical="center" wrapText="1"/>
    </xf>
    <xf numFmtId="49" fontId="18" fillId="0" borderId="0" xfId="0" applyNumberFormat="1" applyFont="1" applyFill="1" applyBorder="1" applyAlignment="1" applyProtection="1">
      <alignment horizontal="center" vertical="center"/>
      <protection hidden="1"/>
    </xf>
    <xf numFmtId="0" fontId="15" fillId="0" borderId="0" xfId="0" applyFont="1"/>
    <xf numFmtId="0" fontId="24" fillId="0" borderId="0" xfId="0" applyFont="1" applyFill="1" applyBorder="1" applyAlignment="1" applyProtection="1">
      <alignment horizontal="right" vertical="center" wrapText="1"/>
      <protection hidden="1"/>
    </xf>
    <xf numFmtId="0" fontId="24" fillId="0" borderId="0" xfId="0" applyFont="1" applyFill="1" applyBorder="1" applyAlignment="1" applyProtection="1">
      <alignment vertical="center" wrapText="1"/>
      <protection hidden="1"/>
    </xf>
    <xf numFmtId="0" fontId="25" fillId="0" borderId="0" xfId="0" applyFont="1" applyAlignment="1">
      <alignment horizontal="left" vertical="center" wrapText="1"/>
    </xf>
    <xf numFmtId="0" fontId="25" fillId="0" borderId="0" xfId="0" applyFont="1" applyAlignment="1">
      <alignment horizontal="left" vertical="center"/>
    </xf>
    <xf numFmtId="0" fontId="2" fillId="0" borderId="0" xfId="0" applyFont="1" applyFill="1" applyBorder="1" applyAlignment="1" applyProtection="1">
      <alignment horizontal="left" vertical="center" wrapText="1"/>
      <protection hidden="1"/>
    </xf>
    <xf numFmtId="14" fontId="28" fillId="0" borderId="0" xfId="0" applyNumberFormat="1" applyFont="1" applyFill="1" applyBorder="1" applyAlignment="1" applyProtection="1">
      <alignment horizontal="left"/>
      <protection hidden="1"/>
    </xf>
    <xf numFmtId="164" fontId="0" fillId="2" borderId="0" xfId="0" applyNumberFormat="1" applyFill="1" applyAlignment="1">
      <alignment horizontal="center"/>
    </xf>
    <xf numFmtId="0" fontId="0" fillId="3" borderId="0" xfId="0" applyFill="1" applyBorder="1"/>
    <xf numFmtId="0" fontId="14" fillId="3" borderId="0" xfId="1" applyFont="1" applyFill="1" applyAlignment="1" applyProtection="1">
      <alignment horizontal="justify"/>
    </xf>
    <xf numFmtId="49" fontId="1" fillId="2" borderId="0" xfId="1" applyNumberFormat="1" applyFont="1" applyFill="1" applyAlignment="1" applyProtection="1">
      <alignment vertical="center"/>
      <protection locked="0"/>
    </xf>
    <xf numFmtId="0" fontId="2" fillId="0" borderId="0" xfId="0" applyFont="1" applyFill="1" applyBorder="1" applyAlignment="1" applyProtection="1">
      <alignment horizontal="left" vertical="center"/>
      <protection hidden="1"/>
    </xf>
    <xf numFmtId="0" fontId="24" fillId="3" borderId="0" xfId="0" applyFont="1" applyFill="1" applyBorder="1" applyAlignment="1" applyProtection="1">
      <alignment vertical="center"/>
      <protection hidden="1"/>
    </xf>
    <xf numFmtId="49" fontId="18" fillId="2" borderId="0" xfId="0" applyNumberFormat="1" applyFont="1" applyFill="1" applyBorder="1" applyAlignment="1" applyProtection="1">
      <alignment vertical="center"/>
      <protection locked="0"/>
    </xf>
    <xf numFmtId="0" fontId="27" fillId="0" borderId="0" xfId="0" applyFont="1" applyProtection="1">
      <protection hidden="1"/>
    </xf>
    <xf numFmtId="0" fontId="23" fillId="0" borderId="0" xfId="0" applyFont="1" applyAlignment="1" applyProtection="1">
      <alignment vertical="center"/>
      <protection hidden="1"/>
    </xf>
    <xf numFmtId="49" fontId="6" fillId="2" borderId="0" xfId="0" applyNumberFormat="1" applyFont="1" applyFill="1" applyAlignment="1" applyProtection="1">
      <alignment horizontal="right" vertical="center"/>
      <protection locked="0"/>
    </xf>
    <xf numFmtId="0" fontId="0" fillId="2" borderId="0" xfId="0" applyNumberFormat="1" applyFill="1" applyAlignment="1">
      <alignment horizontal="center"/>
    </xf>
    <xf numFmtId="0" fontId="4" fillId="5" borderId="0" xfId="0" applyFont="1" applyFill="1" applyAlignment="1">
      <alignment vertical="center"/>
    </xf>
    <xf numFmtId="0" fontId="4" fillId="0" borderId="0" xfId="0" applyFont="1" applyAlignment="1">
      <alignment vertical="center"/>
    </xf>
    <xf numFmtId="0" fontId="4" fillId="6" borderId="0" xfId="0" applyFont="1" applyFill="1" applyAlignment="1">
      <alignment horizontal="left" vertical="center"/>
    </xf>
    <xf numFmtId="0" fontId="4" fillId="3" borderId="0" xfId="2" applyFill="1"/>
    <xf numFmtId="0" fontId="4" fillId="0" borderId="4" xfId="0" applyFont="1" applyBorder="1" applyAlignment="1" applyProtection="1">
      <alignment horizontal="left" wrapText="1"/>
    </xf>
    <xf numFmtId="0" fontId="4" fillId="0" borderId="4" xfId="0" applyFont="1" applyBorder="1" applyAlignment="1" applyProtection="1">
      <alignment horizontal="left"/>
    </xf>
    <xf numFmtId="0" fontId="7" fillId="0" borderId="0" xfId="0" applyFont="1" applyAlignment="1" applyProtection="1">
      <alignment horizontal="left" wrapText="1"/>
    </xf>
    <xf numFmtId="0" fontId="7" fillId="0" borderId="0" xfId="0" applyFont="1" applyAlignment="1" applyProtection="1">
      <alignment horizontal="left"/>
    </xf>
    <xf numFmtId="0" fontId="4" fillId="0" borderId="0" xfId="0" applyFont="1" applyFill="1" applyAlignment="1" applyProtection="1">
      <alignment horizontal="left" wrapText="1"/>
    </xf>
    <xf numFmtId="0" fontId="4" fillId="0" borderId="0" xfId="0" applyFont="1" applyAlignment="1" applyProtection="1">
      <alignment horizontal="left" wrapText="1"/>
    </xf>
    <xf numFmtId="0" fontId="4" fillId="0" borderId="0" xfId="0" applyFont="1" applyAlignment="1" applyProtection="1">
      <alignment horizontal="left"/>
    </xf>
    <xf numFmtId="0" fontId="4" fillId="0" borderId="0" xfId="0" applyFont="1" applyFill="1" applyAlignment="1" applyProtection="1">
      <alignment horizontal="left"/>
    </xf>
    <xf numFmtId="0" fontId="8" fillId="0" borderId="0" xfId="0" applyFont="1" applyAlignment="1" applyProtection="1">
      <alignment horizontal="left" wrapText="1"/>
    </xf>
    <xf numFmtId="0" fontId="7" fillId="3" borderId="0" xfId="0" applyFont="1" applyFill="1" applyAlignment="1" applyProtection="1">
      <alignment horizontal="left"/>
    </xf>
    <xf numFmtId="0" fontId="3" fillId="0" borderId="0" xfId="0" applyFont="1" applyFill="1" applyAlignment="1" applyProtection="1">
      <alignment horizontal="left" wrapText="1"/>
    </xf>
    <xf numFmtId="0" fontId="7" fillId="3" borderId="0" xfId="0" applyFont="1" applyFill="1" applyAlignment="1" applyProtection="1">
      <alignment horizontal="left" wrapText="1"/>
    </xf>
    <xf numFmtId="0" fontId="3" fillId="3" borderId="0" xfId="0" applyFont="1" applyFill="1" applyAlignment="1" applyProtection="1">
      <alignment horizontal="left"/>
    </xf>
    <xf numFmtId="0" fontId="3" fillId="0" borderId="0" xfId="0" applyFont="1" applyFill="1" applyAlignment="1" applyProtection="1">
      <alignment horizontal="left"/>
    </xf>
    <xf numFmtId="0" fontId="3" fillId="3" borderId="0" xfId="0" applyFont="1" applyFill="1" applyAlignment="1" applyProtection="1">
      <alignment horizontal="left" wrapText="1"/>
    </xf>
    <xf numFmtId="0" fontId="13" fillId="3" borderId="0" xfId="0" applyFont="1" applyFill="1" applyAlignment="1" applyProtection="1">
      <alignment horizontal="left" wrapText="1"/>
    </xf>
    <xf numFmtId="0" fontId="7" fillId="3" borderId="4" xfId="0" applyFont="1" applyFill="1" applyBorder="1" applyAlignment="1" applyProtection="1">
      <alignment horizontal="left" wrapText="1"/>
    </xf>
    <xf numFmtId="0" fontId="3" fillId="3" borderId="4" xfId="0" applyFont="1" applyFill="1" applyBorder="1" applyAlignment="1" applyProtection="1">
      <alignment horizontal="left"/>
    </xf>
    <xf numFmtId="0" fontId="3" fillId="3" borderId="0" xfId="0" applyFont="1" applyFill="1" applyBorder="1" applyAlignment="1" applyProtection="1">
      <alignment horizontal="left"/>
    </xf>
    <xf numFmtId="0" fontId="3" fillId="0" borderId="0" xfId="0" applyFont="1" applyAlignment="1">
      <alignment horizontal="left" wrapText="1"/>
    </xf>
    <xf numFmtId="0" fontId="3" fillId="0" borderId="0" xfId="0" applyFont="1" applyAlignment="1">
      <alignment horizontal="left"/>
    </xf>
    <xf numFmtId="0" fontId="4" fillId="3" borderId="0" xfId="2" applyFill="1" applyAlignment="1">
      <alignment horizontal="left" wrapText="1"/>
    </xf>
    <xf numFmtId="0" fontId="8" fillId="0" borderId="0" xfId="2" applyFont="1" applyAlignment="1">
      <alignment horizontal="left"/>
    </xf>
    <xf numFmtId="0" fontId="4" fillId="6" borderId="0" xfId="0" applyFont="1" applyFill="1" applyAlignment="1">
      <alignment horizontal="left" vertical="center" wrapText="1"/>
    </xf>
    <xf numFmtId="0" fontId="4" fillId="6" borderId="0" xfId="0" applyFont="1" applyFill="1" applyAlignment="1">
      <alignment horizontal="left" vertical="center"/>
    </xf>
    <xf numFmtId="0" fontId="0" fillId="0" borderId="0" xfId="0" applyAlignment="1">
      <alignment horizontal="left" vertical="center"/>
    </xf>
    <xf numFmtId="0" fontId="4" fillId="5" borderId="0" xfId="0" applyFont="1" applyFill="1" applyAlignment="1">
      <alignment horizontal="left" vertical="center" wrapText="1"/>
    </xf>
    <xf numFmtId="0" fontId="4" fillId="5" borderId="0" xfId="0" applyFont="1" applyFill="1" applyAlignment="1">
      <alignment horizontal="left" vertical="center"/>
    </xf>
    <xf numFmtId="0" fontId="4" fillId="4" borderId="0" xfId="0" applyFont="1" applyFill="1" applyBorder="1" applyAlignment="1" applyProtection="1">
      <alignment vertical="center" wrapText="1"/>
      <protection locked="0"/>
    </xf>
    <xf numFmtId="0" fontId="6" fillId="0" borderId="0" xfId="0" applyFont="1" applyFill="1" applyBorder="1" applyAlignment="1" applyProtection="1">
      <alignment horizontal="left" vertical="center" wrapText="1"/>
      <protection hidden="1"/>
    </xf>
    <xf numFmtId="0" fontId="6" fillId="0" borderId="0" xfId="0"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wrapText="1"/>
      <protection hidden="1"/>
    </xf>
    <xf numFmtId="0" fontId="1" fillId="0" borderId="0" xfId="1" applyFill="1" applyBorder="1" applyAlignment="1" applyProtection="1">
      <alignment horizontal="left"/>
      <protection hidden="1"/>
    </xf>
    <xf numFmtId="0" fontId="2" fillId="0" borderId="0" xfId="0" applyFont="1" applyFill="1" applyBorder="1" applyAlignment="1" applyProtection="1">
      <alignment horizontal="left" vertical="center" wrapText="1"/>
      <protection hidden="1"/>
    </xf>
    <xf numFmtId="0" fontId="2" fillId="0" borderId="0" xfId="0" applyFont="1" applyFill="1" applyBorder="1" applyAlignment="1" applyProtection="1">
      <alignment horizontal="left" vertical="center"/>
      <protection hidden="1"/>
    </xf>
    <xf numFmtId="0" fontId="23" fillId="0" borderId="0" xfId="0" applyFont="1" applyFill="1" applyBorder="1" applyAlignment="1" applyProtection="1">
      <alignment horizontal="left" vertical="center" wrapText="1"/>
      <protection hidden="1"/>
    </xf>
    <xf numFmtId="0" fontId="0" fillId="4" borderId="0" xfId="0" applyFill="1" applyBorder="1" applyAlignment="1" applyProtection="1">
      <alignment horizontal="center"/>
      <protection hidden="1"/>
    </xf>
    <xf numFmtId="0" fontId="3" fillId="2" borderId="0" xfId="0" applyFont="1" applyFill="1" applyAlignment="1" applyProtection="1">
      <alignment horizontal="left"/>
      <protection locked="0"/>
    </xf>
  </cellXfs>
  <cellStyles count="3">
    <cellStyle name="Link" xfId="1" builtinId="8"/>
    <cellStyle name="Standard" xfId="0" builtinId="0"/>
    <cellStyle name="Standard 3" xfId="2" xr:uid="{744BEF28-52E9-4785-A1AD-48A64345D189}"/>
  </cellStyles>
  <dxfs count="14">
    <dxf>
      <font>
        <condense val="0"/>
        <extend val="0"/>
        <color indexed="9"/>
      </font>
    </dxf>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25" dropStyle="combo" dx="26" fmlaLink="Anthocyane!$B$1" fmlaRange="Anthocyane!$B$3:$B$6" sel="4" val="0"/>
</file>

<file path=xl/ctrlProps/ctrlProp2.xml><?xml version="1.0" encoding="utf-8"?>
<formControlPr xmlns="http://schemas.microsoft.com/office/spreadsheetml/2009/9/main" objectType="Drop" dropLines="15" dropStyle="combo" dx="26"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22860</xdr:colOff>
      <xdr:row>40</xdr:row>
      <xdr:rowOff>137160</xdr:rowOff>
    </xdr:to>
    <xdr:pic>
      <xdr:nvPicPr>
        <xdr:cNvPr id="18438" name="Picture 1">
          <a:extLst>
            <a:ext uri="{FF2B5EF4-FFF2-40B4-BE49-F238E27FC236}">
              <a16:creationId xmlns:a16="http://schemas.microsoft.com/office/drawing/2014/main" id="{00000000-0008-0000-0100-000006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1560"/>
          <a:ext cx="5463540" cy="71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32</xdr:row>
          <xdr:rowOff>22860</xdr:rowOff>
        </xdr:from>
        <xdr:to>
          <xdr:col>7</xdr:col>
          <xdr:colOff>518160</xdr:colOff>
          <xdr:row>32</xdr:row>
          <xdr:rowOff>243840</xdr:rowOff>
        </xdr:to>
        <xdr:sp macro="" textlink="">
          <xdr:nvSpPr>
            <xdr:cNvPr id="14339" name="Drop Down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1059180</xdr:colOff>
          <xdr:row>15</xdr:row>
          <xdr:rowOff>106680</xdr:rowOff>
        </xdr:from>
        <xdr:to>
          <xdr:col>6</xdr:col>
          <xdr:colOff>830580</xdr:colOff>
          <xdr:row>15</xdr:row>
          <xdr:rowOff>381000</xdr:rowOff>
        </xdr:to>
        <xdr:sp macro="" textlink="">
          <xdr:nvSpPr>
            <xdr:cNvPr id="14363" name="Drop Down 27" hidden="1">
              <a:extLst>
                <a:ext uri="{63B3BB69-23CF-44E3-9099-C40C66FF867C}">
                  <a14:compatExt spid="_x0000_s14363"/>
                </a:ext>
                <a:ext uri="{FF2B5EF4-FFF2-40B4-BE49-F238E27FC236}">
                  <a16:creationId xmlns:a16="http://schemas.microsoft.com/office/drawing/2014/main" id="{00000000-0008-0000-0800-00001B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3.xml"/><Relationship Id="rId2" Type="http://schemas.openxmlformats.org/officeDocument/2006/relationships/printerSettings" Target="../printerSettings/printerSettings8.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33203125" defaultRowHeight="13.8" x14ac:dyDescent="0.25"/>
  <cols>
    <col min="1" max="2" width="27.77734375" style="42" customWidth="1"/>
    <col min="3" max="3" width="30.6640625" style="42" customWidth="1"/>
    <col min="4" max="16384" width="11.33203125" style="42"/>
  </cols>
  <sheetData>
    <row r="1" spans="1:3" ht="30.75" customHeight="1" x14ac:dyDescent="0.3">
      <c r="A1" s="83" t="s">
        <v>113</v>
      </c>
      <c r="B1" s="84"/>
      <c r="C1" s="84"/>
    </row>
    <row r="2" spans="1:3" ht="51.75" customHeight="1" x14ac:dyDescent="0.25">
      <c r="A2" s="86" t="s">
        <v>114</v>
      </c>
      <c r="B2" s="87"/>
      <c r="C2" s="87"/>
    </row>
    <row r="3" spans="1:3" ht="74.25" customHeight="1" x14ac:dyDescent="0.25">
      <c r="A3" s="85" t="s">
        <v>7</v>
      </c>
      <c r="B3" s="85"/>
      <c r="C3" s="85"/>
    </row>
    <row r="4" spans="1:3" ht="80.55" customHeight="1" x14ac:dyDescent="0.35">
      <c r="A4" s="85" t="s">
        <v>41</v>
      </c>
      <c r="B4" s="88"/>
      <c r="C4" s="88"/>
    </row>
    <row r="5" spans="1:3" ht="30.3" customHeight="1" x14ac:dyDescent="0.3">
      <c r="A5" s="89"/>
      <c r="B5" s="89"/>
      <c r="C5" s="89"/>
    </row>
    <row r="6" spans="1:3" ht="30.3" customHeight="1" x14ac:dyDescent="0.25">
      <c r="A6" s="43" t="s">
        <v>94</v>
      </c>
    </row>
    <row r="7" spans="1:3" ht="54" customHeight="1" x14ac:dyDescent="0.25">
      <c r="A7" s="81" t="s">
        <v>99</v>
      </c>
      <c r="B7" s="82"/>
      <c r="C7" s="82"/>
    </row>
    <row r="9" spans="1:3" x14ac:dyDescent="0.25">
      <c r="A9" s="44" t="s">
        <v>95</v>
      </c>
      <c r="B9" s="44" t="s">
        <v>96</v>
      </c>
    </row>
    <row r="10" spans="1:3" ht="15.6" x14ac:dyDescent="0.25">
      <c r="A10" s="7">
        <v>1379</v>
      </c>
      <c r="B10" s="7">
        <v>1380</v>
      </c>
    </row>
    <row r="11" spans="1:3" ht="15.6" x14ac:dyDescent="0.25">
      <c r="A11" s="7">
        <v>179.34</v>
      </c>
      <c r="B11" s="7">
        <v>179</v>
      </c>
    </row>
    <row r="12" spans="1:3" ht="15.6" x14ac:dyDescent="0.25">
      <c r="A12" s="7">
        <v>80.12</v>
      </c>
      <c r="B12" s="7">
        <v>80.099999999999994</v>
      </c>
    </row>
    <row r="13" spans="1:3" ht="15.6" x14ac:dyDescent="0.25">
      <c r="A13" s="7">
        <v>7.8</v>
      </c>
      <c r="B13" s="41">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33203125" defaultRowHeight="15.6" x14ac:dyDescent="0.3"/>
  <cols>
    <col min="1" max="7" width="12.77734375" style="1" customWidth="1"/>
    <col min="8" max="16384" width="11.33203125" style="1"/>
  </cols>
  <sheetData>
    <row r="1" spans="1:8" x14ac:dyDescent="0.3">
      <c r="A1" s="1" t="s">
        <v>60</v>
      </c>
      <c r="H1" s="73">
        <f>COUNTA(A2:G38)</f>
        <v>0</v>
      </c>
    </row>
    <row r="2" spans="1:8" x14ac:dyDescent="0.3">
      <c r="A2" s="118"/>
      <c r="B2" s="118"/>
      <c r="C2" s="118"/>
      <c r="D2" s="118"/>
      <c r="E2" s="118"/>
      <c r="F2" s="118"/>
      <c r="G2" s="118"/>
    </row>
    <row r="3" spans="1:8" x14ac:dyDescent="0.3">
      <c r="A3" s="118"/>
      <c r="B3" s="118"/>
      <c r="C3" s="118"/>
      <c r="D3" s="118"/>
      <c r="E3" s="118"/>
      <c r="F3" s="118"/>
      <c r="G3" s="118"/>
    </row>
    <row r="4" spans="1:8" x14ac:dyDescent="0.3">
      <c r="A4" s="118"/>
      <c r="B4" s="118"/>
      <c r="C4" s="118"/>
      <c r="D4" s="118"/>
      <c r="E4" s="118"/>
      <c r="F4" s="118"/>
      <c r="G4" s="118"/>
    </row>
    <row r="5" spans="1:8" x14ac:dyDescent="0.3">
      <c r="A5" s="118"/>
      <c r="B5" s="118"/>
      <c r="C5" s="118"/>
      <c r="D5" s="118"/>
      <c r="E5" s="118"/>
      <c r="F5" s="118"/>
      <c r="G5" s="118"/>
    </row>
    <row r="6" spans="1:8" x14ac:dyDescent="0.3">
      <c r="A6" s="118"/>
      <c r="B6" s="118"/>
      <c r="C6" s="118"/>
      <c r="D6" s="118"/>
      <c r="E6" s="118"/>
      <c r="F6" s="118"/>
      <c r="G6" s="118"/>
    </row>
    <row r="7" spans="1:8" x14ac:dyDescent="0.3">
      <c r="A7" s="118"/>
      <c r="B7" s="118"/>
      <c r="C7" s="118"/>
      <c r="D7" s="118"/>
      <c r="E7" s="118"/>
      <c r="F7" s="118"/>
      <c r="G7" s="118"/>
    </row>
    <row r="8" spans="1:8" x14ac:dyDescent="0.3">
      <c r="A8" s="118"/>
      <c r="B8" s="118"/>
      <c r="C8" s="118"/>
      <c r="D8" s="118"/>
      <c r="E8" s="118"/>
      <c r="F8" s="118"/>
      <c r="G8" s="118"/>
    </row>
    <row r="9" spans="1:8" x14ac:dyDescent="0.3">
      <c r="A9" s="118"/>
      <c r="B9" s="118"/>
      <c r="C9" s="118"/>
      <c r="D9" s="118"/>
      <c r="E9" s="118"/>
      <c r="F9" s="118"/>
      <c r="G9" s="118"/>
    </row>
    <row r="10" spans="1:8" x14ac:dyDescent="0.3">
      <c r="A10" s="118"/>
      <c r="B10" s="118"/>
      <c r="C10" s="118"/>
      <c r="D10" s="118"/>
      <c r="E10" s="118"/>
      <c r="F10" s="118"/>
      <c r="G10" s="118"/>
    </row>
    <row r="11" spans="1:8" x14ac:dyDescent="0.3">
      <c r="A11" s="118"/>
      <c r="B11" s="118"/>
      <c r="C11" s="118"/>
      <c r="D11" s="118"/>
      <c r="E11" s="118"/>
      <c r="F11" s="118"/>
      <c r="G11" s="118"/>
    </row>
    <row r="12" spans="1:8" x14ac:dyDescent="0.3">
      <c r="A12" s="118"/>
      <c r="B12" s="118"/>
      <c r="C12" s="118"/>
      <c r="D12" s="118"/>
      <c r="E12" s="118"/>
      <c r="F12" s="118"/>
      <c r="G12" s="118"/>
    </row>
    <row r="13" spans="1:8" x14ac:dyDescent="0.3">
      <c r="A13" s="118"/>
      <c r="B13" s="118"/>
      <c r="C13" s="118"/>
      <c r="D13" s="118"/>
      <c r="E13" s="118"/>
      <c r="F13" s="118"/>
      <c r="G13" s="118"/>
    </row>
    <row r="14" spans="1:8" x14ac:dyDescent="0.3">
      <c r="A14" s="118"/>
      <c r="B14" s="118"/>
      <c r="C14" s="118"/>
      <c r="D14" s="118"/>
      <c r="E14" s="118"/>
      <c r="F14" s="118"/>
      <c r="G14" s="118"/>
    </row>
    <row r="15" spans="1:8" x14ac:dyDescent="0.3">
      <c r="A15" s="118"/>
      <c r="B15" s="118"/>
      <c r="C15" s="118"/>
      <c r="D15" s="118"/>
      <c r="E15" s="118"/>
      <c r="F15" s="118"/>
      <c r="G15" s="118"/>
    </row>
    <row r="16" spans="1:8" x14ac:dyDescent="0.3">
      <c r="A16" s="118"/>
      <c r="B16" s="118"/>
      <c r="C16" s="118"/>
      <c r="D16" s="118"/>
      <c r="E16" s="118"/>
      <c r="F16" s="118"/>
      <c r="G16" s="118"/>
    </row>
    <row r="17" spans="1:7" x14ac:dyDescent="0.3">
      <c r="A17" s="118"/>
      <c r="B17" s="118"/>
      <c r="C17" s="118"/>
      <c r="D17" s="118"/>
      <c r="E17" s="118"/>
      <c r="F17" s="118"/>
      <c r="G17" s="118"/>
    </row>
    <row r="18" spans="1:7" x14ac:dyDescent="0.3">
      <c r="A18" s="118"/>
      <c r="B18" s="118"/>
      <c r="C18" s="118"/>
      <c r="D18" s="118"/>
      <c r="E18" s="118"/>
      <c r="F18" s="118"/>
      <c r="G18" s="118"/>
    </row>
    <row r="19" spans="1:7" x14ac:dyDescent="0.3">
      <c r="A19" s="118"/>
      <c r="B19" s="118"/>
      <c r="C19" s="118"/>
      <c r="D19" s="118"/>
      <c r="E19" s="118"/>
      <c r="F19" s="118"/>
      <c r="G19" s="118"/>
    </row>
    <row r="20" spans="1:7" x14ac:dyDescent="0.3">
      <c r="A20" s="118"/>
      <c r="B20" s="118"/>
      <c r="C20" s="118"/>
      <c r="D20" s="118"/>
      <c r="E20" s="118"/>
      <c r="F20" s="118"/>
      <c r="G20" s="118"/>
    </row>
    <row r="21" spans="1:7" x14ac:dyDescent="0.3">
      <c r="A21" s="118"/>
      <c r="B21" s="118"/>
      <c r="C21" s="118"/>
      <c r="D21" s="118"/>
      <c r="E21" s="118"/>
      <c r="F21" s="118"/>
      <c r="G21" s="118"/>
    </row>
    <row r="22" spans="1:7" x14ac:dyDescent="0.3">
      <c r="A22" s="118"/>
      <c r="B22" s="118"/>
      <c r="C22" s="118"/>
      <c r="D22" s="118"/>
      <c r="E22" s="118"/>
      <c r="F22" s="118"/>
      <c r="G22" s="118"/>
    </row>
    <row r="23" spans="1:7" x14ac:dyDescent="0.3">
      <c r="A23" s="118"/>
      <c r="B23" s="118"/>
      <c r="C23" s="118"/>
      <c r="D23" s="118"/>
      <c r="E23" s="118"/>
      <c r="F23" s="118"/>
      <c r="G23" s="118"/>
    </row>
    <row r="24" spans="1:7" x14ac:dyDescent="0.3">
      <c r="A24" s="118"/>
      <c r="B24" s="118"/>
      <c r="C24" s="118"/>
      <c r="D24" s="118"/>
      <c r="E24" s="118"/>
      <c r="F24" s="118"/>
      <c r="G24" s="118"/>
    </row>
    <row r="25" spans="1:7" x14ac:dyDescent="0.3">
      <c r="A25" s="118"/>
      <c r="B25" s="118"/>
      <c r="C25" s="118"/>
      <c r="D25" s="118"/>
      <c r="E25" s="118"/>
      <c r="F25" s="118"/>
      <c r="G25" s="118"/>
    </row>
    <row r="26" spans="1:7" x14ac:dyDescent="0.3">
      <c r="A26" s="118"/>
      <c r="B26" s="118"/>
      <c r="C26" s="118"/>
      <c r="D26" s="118"/>
      <c r="E26" s="118"/>
      <c r="F26" s="118"/>
      <c r="G26" s="118"/>
    </row>
    <row r="27" spans="1:7" x14ac:dyDescent="0.3">
      <c r="A27" s="118"/>
      <c r="B27" s="118"/>
      <c r="C27" s="118"/>
      <c r="D27" s="118"/>
      <c r="E27" s="118"/>
      <c r="F27" s="118"/>
      <c r="G27" s="118"/>
    </row>
    <row r="28" spans="1:7" x14ac:dyDescent="0.3">
      <c r="A28" s="118"/>
      <c r="B28" s="118"/>
      <c r="C28" s="118"/>
      <c r="D28" s="118"/>
      <c r="E28" s="118"/>
      <c r="F28" s="118"/>
      <c r="G28" s="118"/>
    </row>
    <row r="29" spans="1:7" x14ac:dyDescent="0.3">
      <c r="A29" s="118"/>
      <c r="B29" s="118"/>
      <c r="C29" s="118"/>
      <c r="D29" s="118"/>
      <c r="E29" s="118"/>
      <c r="F29" s="118"/>
      <c r="G29" s="118"/>
    </row>
    <row r="30" spans="1:7" x14ac:dyDescent="0.3">
      <c r="A30" s="118"/>
      <c r="B30" s="118"/>
      <c r="C30" s="118"/>
      <c r="D30" s="118"/>
      <c r="E30" s="118"/>
      <c r="F30" s="118"/>
      <c r="G30" s="118"/>
    </row>
    <row r="31" spans="1:7" x14ac:dyDescent="0.3">
      <c r="A31" s="118"/>
      <c r="B31" s="118"/>
      <c r="C31" s="118"/>
      <c r="D31" s="118"/>
      <c r="E31" s="118"/>
      <c r="F31" s="118"/>
      <c r="G31" s="118"/>
    </row>
    <row r="32" spans="1:7" x14ac:dyDescent="0.3">
      <c r="A32" s="118"/>
      <c r="B32" s="118"/>
      <c r="C32" s="118"/>
      <c r="D32" s="118"/>
      <c r="E32" s="118"/>
      <c r="F32" s="118"/>
      <c r="G32" s="118"/>
    </row>
    <row r="33" spans="1:7" x14ac:dyDescent="0.3">
      <c r="A33" s="118"/>
      <c r="B33" s="118"/>
      <c r="C33" s="118"/>
      <c r="D33" s="118"/>
      <c r="E33" s="118"/>
      <c r="F33" s="118"/>
      <c r="G33" s="118"/>
    </row>
    <row r="34" spans="1:7" x14ac:dyDescent="0.3">
      <c r="A34" s="118"/>
      <c r="B34" s="118"/>
      <c r="C34" s="118"/>
      <c r="D34" s="118"/>
      <c r="E34" s="118"/>
      <c r="F34" s="118"/>
      <c r="G34" s="118"/>
    </row>
    <row r="35" spans="1:7" x14ac:dyDescent="0.3">
      <c r="A35" s="118"/>
      <c r="B35" s="118"/>
      <c r="C35" s="118"/>
      <c r="D35" s="118"/>
      <c r="E35" s="118"/>
      <c r="F35" s="118"/>
      <c r="G35" s="118"/>
    </row>
    <row r="36" spans="1:7" x14ac:dyDescent="0.3">
      <c r="A36" s="118"/>
      <c r="B36" s="118"/>
      <c r="C36" s="118"/>
      <c r="D36" s="118"/>
      <c r="E36" s="118"/>
      <c r="F36" s="118"/>
      <c r="G36" s="118"/>
    </row>
    <row r="37" spans="1:7" x14ac:dyDescent="0.3">
      <c r="A37" s="118"/>
      <c r="B37" s="118"/>
      <c r="C37" s="118"/>
      <c r="D37" s="118"/>
      <c r="E37" s="118"/>
      <c r="F37" s="118"/>
      <c r="G37" s="118"/>
    </row>
    <row r="38" spans="1:7" x14ac:dyDescent="0.3">
      <c r="A38" s="118"/>
      <c r="B38" s="118"/>
      <c r="C38" s="118"/>
      <c r="D38" s="118"/>
      <c r="E38" s="118"/>
      <c r="F38" s="118"/>
      <c r="G38" s="118"/>
    </row>
  </sheetData>
  <sheetProtection algorithmName="SHA-512" hashValue="rsSbbwj1hOjMPXrHbWGbpDwfVlORnJcvvhzhuQvPcI0oG3f9xkDChOl11vIS0hpeYiAlMQ0nVOs6tP86iiUgtw==" saltValue="J18F6T7iNpbZx28wsl+4Sg==" spinCount="100000" sheet="1" objects="1" scenarios="1"/>
  <mergeCells count="37">
    <mergeCell ref="A28:G28"/>
    <mergeCell ref="A29:G29"/>
    <mergeCell ref="A38:G38"/>
    <mergeCell ref="A34:G34"/>
    <mergeCell ref="A35:G35"/>
    <mergeCell ref="A36:G36"/>
    <mergeCell ref="A37:G37"/>
    <mergeCell ref="A33:G33"/>
    <mergeCell ref="A16:G16"/>
    <mergeCell ref="A17:G17"/>
    <mergeCell ref="A30:G30"/>
    <mergeCell ref="A31:G31"/>
    <mergeCell ref="A20:G20"/>
    <mergeCell ref="A21:G21"/>
    <mergeCell ref="A22:G22"/>
    <mergeCell ref="A23:G23"/>
    <mergeCell ref="A24:G24"/>
    <mergeCell ref="A25:G25"/>
    <mergeCell ref="A18:G18"/>
    <mergeCell ref="A19:G19"/>
    <mergeCell ref="A32:G32"/>
    <mergeCell ref="A26:G26"/>
    <mergeCell ref="A27:G27"/>
    <mergeCell ref="A14:G14"/>
    <mergeCell ref="A15:G15"/>
    <mergeCell ref="A6:G6"/>
    <mergeCell ref="A7:G7"/>
    <mergeCell ref="A8:G8"/>
    <mergeCell ref="A9:G9"/>
    <mergeCell ref="A10:G10"/>
    <mergeCell ref="A11:G11"/>
    <mergeCell ref="A12:G12"/>
    <mergeCell ref="A2:G2"/>
    <mergeCell ref="A3:G3"/>
    <mergeCell ref="A4:G4"/>
    <mergeCell ref="A5:G5"/>
    <mergeCell ref="A13:G1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1"/>
  <dimension ref="A1:C6"/>
  <sheetViews>
    <sheetView workbookViewId="0">
      <selection activeCell="C27" sqref="C27"/>
    </sheetView>
  </sheetViews>
  <sheetFormatPr baseColWidth="10" defaultColWidth="11.33203125" defaultRowHeight="15.6" x14ac:dyDescent="0.3"/>
  <cols>
    <col min="1" max="1" width="21.33203125" style="19" customWidth="1"/>
    <col min="2" max="2" width="55.109375" style="19" customWidth="1"/>
    <col min="3" max="16384" width="11.33203125" style="19"/>
  </cols>
  <sheetData>
    <row r="1" spans="1:3" ht="16.2" thickBot="1" x14ac:dyDescent="0.35">
      <c r="A1" s="47" t="s">
        <v>39</v>
      </c>
      <c r="B1" s="23">
        <v>4</v>
      </c>
      <c r="C1" s="24">
        <f>MAX($A$3:$A$6)-1</f>
        <v>3</v>
      </c>
    </row>
    <row r="2" spans="1:3" ht="16.2" thickTop="1" x14ac:dyDescent="0.3">
      <c r="A2" s="22" t="s">
        <v>77</v>
      </c>
      <c r="B2" s="20" t="s">
        <v>78</v>
      </c>
      <c r="C2" s="19" t="s">
        <v>117</v>
      </c>
    </row>
    <row r="3" spans="1:3" x14ac:dyDescent="0.3">
      <c r="A3" s="34">
        <v>1</v>
      </c>
      <c r="B3" s="59" t="s">
        <v>118</v>
      </c>
      <c r="C3" s="35"/>
    </row>
    <row r="4" spans="1:3" x14ac:dyDescent="0.3">
      <c r="A4" s="34">
        <v>2</v>
      </c>
      <c r="B4" s="59" t="s">
        <v>119</v>
      </c>
      <c r="C4" s="36" t="s">
        <v>79</v>
      </c>
    </row>
    <row r="5" spans="1:3" x14ac:dyDescent="0.3">
      <c r="A5" s="34">
        <v>3</v>
      </c>
      <c r="B5" s="45" t="s">
        <v>34</v>
      </c>
      <c r="C5" s="21"/>
    </row>
    <row r="6" spans="1:3" x14ac:dyDescent="0.3">
      <c r="A6" s="34">
        <v>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XFD6"/>
    </sheetView>
  </sheetViews>
  <sheetFormatPr baseColWidth="10" defaultColWidth="11.33203125" defaultRowHeight="13.8" x14ac:dyDescent="0.25"/>
  <cols>
    <col min="1" max="16384" width="11.33203125" style="67"/>
  </cols>
  <sheetData/>
  <sheetProtection algorithmName="SHA-512" hashValue="dl72QHdHQ0Sgk0Ufpn22WOZds6eGLWwKHaH6UZRg8RCzdS8UK5353itrhYrFTQbITsLp3021TDFQnX6IlqaaTg==" saltValue="9GC7HQfkawwzVIlSdSqPP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33203125" defaultRowHeight="15.6" x14ac:dyDescent="0.3"/>
  <cols>
    <col min="1" max="3" width="27.77734375" style="5" customWidth="1"/>
    <col min="4" max="16384" width="11.33203125" style="5"/>
  </cols>
  <sheetData>
    <row r="1" spans="1:5" ht="27.75" customHeight="1" x14ac:dyDescent="0.3">
      <c r="A1" s="90" t="s">
        <v>97</v>
      </c>
      <c r="B1" s="90"/>
      <c r="C1" s="90"/>
    </row>
    <row r="2" spans="1:5" ht="54" customHeight="1" x14ac:dyDescent="0.3">
      <c r="A2" s="91" t="s">
        <v>37</v>
      </c>
      <c r="B2" s="91"/>
      <c r="C2" s="91"/>
    </row>
    <row r="3" spans="1:5" ht="98.4" customHeight="1" x14ac:dyDescent="0.3">
      <c r="A3" s="95" t="s">
        <v>82</v>
      </c>
      <c r="B3" s="95"/>
      <c r="C3" s="95"/>
    </row>
    <row r="4" spans="1:5" ht="39.9" customHeight="1" x14ac:dyDescent="0.3">
      <c r="A4" s="96" t="s">
        <v>98</v>
      </c>
      <c r="B4" s="96"/>
      <c r="C4" s="96"/>
    </row>
    <row r="5" spans="1:5" ht="96.75" customHeight="1" x14ac:dyDescent="0.3">
      <c r="A5" s="92" t="s">
        <v>10</v>
      </c>
      <c r="B5" s="93"/>
      <c r="C5" s="93"/>
    </row>
    <row r="6" spans="1:5" ht="96.75" customHeight="1" x14ac:dyDescent="0.3">
      <c r="A6" s="92" t="s">
        <v>11</v>
      </c>
      <c r="B6" s="95"/>
      <c r="C6" s="95"/>
    </row>
    <row r="7" spans="1:5" ht="117.75" customHeight="1" x14ac:dyDescent="0.3">
      <c r="A7" s="91" t="s">
        <v>38</v>
      </c>
      <c r="B7" s="94"/>
      <c r="C7" s="94"/>
      <c r="E7" s="68"/>
    </row>
    <row r="8" spans="1:5" ht="66.75" customHeight="1" x14ac:dyDescent="0.3">
      <c r="A8" s="97" t="s">
        <v>62</v>
      </c>
      <c r="B8" s="98"/>
      <c r="C8" s="99"/>
      <c r="E8" s="68"/>
    </row>
    <row r="9" spans="1:5" ht="31.2" x14ac:dyDescent="0.3">
      <c r="A9" s="6" t="s">
        <v>80</v>
      </c>
      <c r="B9" s="6" t="s">
        <v>86</v>
      </c>
      <c r="C9" s="8"/>
    </row>
    <row r="10" spans="1:5" x14ac:dyDescent="0.3">
      <c r="A10" s="7">
        <v>1379</v>
      </c>
      <c r="B10" s="7">
        <v>1380</v>
      </c>
    </row>
    <row r="11" spans="1:5" x14ac:dyDescent="0.3">
      <c r="A11" s="7">
        <v>179.34</v>
      </c>
      <c r="B11" s="7">
        <v>179</v>
      </c>
    </row>
    <row r="12" spans="1:5" x14ac:dyDescent="0.3">
      <c r="A12" s="7">
        <v>80.12</v>
      </c>
      <c r="B12" s="7">
        <v>80.099999999999994</v>
      </c>
    </row>
    <row r="13" spans="1:5" x14ac:dyDescent="0.3">
      <c r="A13" s="7">
        <v>7.8</v>
      </c>
      <c r="B13" s="41">
        <v>7.8</v>
      </c>
    </row>
    <row r="14" spans="1:5" ht="24" hidden="1" customHeight="1" x14ac:dyDescent="0.3">
      <c r="A14" s="95"/>
      <c r="B14" s="93"/>
      <c r="C14" s="93"/>
    </row>
    <row r="15" spans="1:5" ht="126" customHeight="1" x14ac:dyDescent="0.3">
      <c r="A15" s="91" t="s">
        <v>33</v>
      </c>
      <c r="B15" s="91"/>
      <c r="C15" s="91"/>
    </row>
    <row r="16" spans="1:5" ht="84.15" customHeight="1" x14ac:dyDescent="0.3">
      <c r="A16" s="91" t="s">
        <v>35</v>
      </c>
      <c r="B16" s="91"/>
      <c r="C16" s="91"/>
    </row>
    <row r="17" spans="1:3" ht="50.1" customHeight="1" x14ac:dyDescent="0.3">
      <c r="A17" s="95" t="s">
        <v>36</v>
      </c>
      <c r="B17" s="93"/>
      <c r="C17" s="93"/>
    </row>
    <row r="18" spans="1:3" ht="80.400000000000006" customHeight="1" x14ac:dyDescent="0.3">
      <c r="A18" s="95" t="s">
        <v>61</v>
      </c>
      <c r="B18" s="93"/>
      <c r="C18" s="93"/>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33203125" defaultRowHeight="15.6" x14ac:dyDescent="0.3"/>
  <cols>
    <col min="1" max="3" width="27.77734375" style="1" customWidth="1"/>
    <col min="4" max="16384" width="11.33203125" style="1"/>
  </cols>
  <sheetData>
    <row r="1" spans="1:4" x14ac:dyDescent="0.3">
      <c r="A1" s="3" t="s">
        <v>51</v>
      </c>
      <c r="B1" s="3"/>
      <c r="C1" s="3"/>
      <c r="D1" s="3"/>
    </row>
    <row r="2" spans="1:4" ht="72" customHeight="1" x14ac:dyDescent="0.3">
      <c r="A2" s="100" t="s">
        <v>66</v>
      </c>
      <c r="B2" s="101"/>
      <c r="C2" s="101"/>
    </row>
    <row r="3" spans="1:4" ht="59.25" customHeight="1" x14ac:dyDescent="0.3">
      <c r="A3" s="100" t="s">
        <v>67</v>
      </c>
      <c r="B3" s="101"/>
      <c r="C3" s="101"/>
    </row>
    <row r="4" spans="1:4" ht="108" customHeight="1" x14ac:dyDescent="0.3">
      <c r="A4" s="100" t="s">
        <v>68</v>
      </c>
      <c r="B4" s="101"/>
      <c r="C4" s="101"/>
    </row>
    <row r="5" spans="1:4" ht="154.5" customHeight="1" x14ac:dyDescent="0.3">
      <c r="A5" s="100" t="s">
        <v>69</v>
      </c>
      <c r="B5" s="100"/>
      <c r="C5" s="100"/>
    </row>
    <row r="6" spans="1:4" ht="141.75" customHeight="1" x14ac:dyDescent="0.3">
      <c r="A6" s="100" t="s">
        <v>70</v>
      </c>
      <c r="B6" s="100"/>
      <c r="C6" s="100"/>
    </row>
    <row r="7" spans="1:4" ht="195" customHeight="1" x14ac:dyDescent="0.3">
      <c r="A7" s="100" t="s">
        <v>71</v>
      </c>
      <c r="B7" s="101"/>
      <c r="C7" s="101"/>
    </row>
    <row r="8" spans="1:4" ht="79.5" customHeight="1" x14ac:dyDescent="0.3">
      <c r="A8" s="100" t="s">
        <v>93</v>
      </c>
      <c r="B8" s="101"/>
      <c r="C8" s="101"/>
    </row>
    <row r="9" spans="1:4" x14ac:dyDescent="0.3">
      <c r="A9" s="101"/>
      <c r="B9" s="101"/>
      <c r="C9" s="101"/>
    </row>
    <row r="10" spans="1:4" x14ac:dyDescent="0.3">
      <c r="A10" s="101"/>
      <c r="B10" s="101"/>
      <c r="C10" s="101"/>
    </row>
    <row r="11" spans="1:4" x14ac:dyDescent="0.3">
      <c r="A11" s="101"/>
      <c r="B11" s="101"/>
      <c r="C11" s="101"/>
    </row>
    <row r="12" spans="1:4" x14ac:dyDescent="0.3">
      <c r="A12" s="101"/>
      <c r="B12" s="101"/>
      <c r="C12" s="101"/>
    </row>
    <row r="13" spans="1:4" x14ac:dyDescent="0.3">
      <c r="A13" s="101"/>
      <c r="B13" s="101"/>
      <c r="C13" s="101"/>
    </row>
    <row r="14" spans="1:4" x14ac:dyDescent="0.3">
      <c r="A14" s="101"/>
      <c r="B14" s="101"/>
      <c r="C14" s="101"/>
    </row>
    <row r="15" spans="1:4" x14ac:dyDescent="0.3">
      <c r="A15" s="101"/>
      <c r="B15" s="101"/>
      <c r="C15" s="101"/>
    </row>
    <row r="16" spans="1:4" x14ac:dyDescent="0.3">
      <c r="A16" s="101"/>
      <c r="B16" s="101"/>
      <c r="C16" s="101"/>
    </row>
  </sheetData>
  <sheetProtection password="CAA1" sheet="1" objects="1" scenarios="1"/>
  <mergeCells count="15">
    <mergeCell ref="A13:C13"/>
    <mergeCell ref="A14:C14"/>
    <mergeCell ref="A15:C15"/>
    <mergeCell ref="A16:C16"/>
    <mergeCell ref="A9:C9"/>
    <mergeCell ref="A10:C10"/>
    <mergeCell ref="A11:C11"/>
    <mergeCell ref="A12:C12"/>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33203125" defaultRowHeight="13.8" x14ac:dyDescent="0.25"/>
  <cols>
    <col min="1" max="3" width="27.77734375" style="42" customWidth="1"/>
    <col min="4" max="16384" width="11.33203125" style="42"/>
  </cols>
  <sheetData>
    <row r="1" spans="1:3" ht="15.6" x14ac:dyDescent="0.3">
      <c r="A1" s="84" t="s">
        <v>111</v>
      </c>
      <c r="B1" s="84"/>
      <c r="C1" s="84"/>
    </row>
    <row r="2" spans="1:3" ht="80.099999999999994" customHeight="1" x14ac:dyDescent="0.25">
      <c r="A2" s="86" t="s">
        <v>0</v>
      </c>
      <c r="B2" s="87"/>
      <c r="C2" s="87"/>
    </row>
    <row r="3" spans="1:3" ht="60" customHeight="1" x14ac:dyDescent="0.25">
      <c r="A3" s="86" t="s">
        <v>116</v>
      </c>
      <c r="B3" s="87"/>
      <c r="C3" s="87"/>
    </row>
    <row r="4" spans="1:3" ht="60.75" customHeight="1" x14ac:dyDescent="0.25">
      <c r="A4" s="86" t="s">
        <v>112</v>
      </c>
      <c r="B4" s="87"/>
      <c r="C4" s="87"/>
    </row>
    <row r="5" spans="1:3" ht="50.1" customHeight="1" x14ac:dyDescent="0.25">
      <c r="A5" s="86" t="s">
        <v>1</v>
      </c>
      <c r="B5" s="86"/>
      <c r="C5" s="86"/>
    </row>
    <row r="6" spans="1:3" ht="80.099999999999994" customHeight="1" x14ac:dyDescent="0.25">
      <c r="A6" s="86" t="s">
        <v>2</v>
      </c>
      <c r="B6" s="87"/>
      <c r="C6" s="87"/>
    </row>
    <row r="7" spans="1:3" ht="65.099999999999994" customHeight="1" x14ac:dyDescent="0.25">
      <c r="A7" s="86" t="s">
        <v>5</v>
      </c>
      <c r="B7" s="87"/>
      <c r="C7" s="87"/>
    </row>
  </sheetData>
  <sheetProtection algorithmName="SHA-512" hashValue="LmPLkEaynuWdc+6lXxwAU3ejlPZIoHBxSGrGljkYS1wGYohADOssSzxmxzvyUI/LtCbbpRPduId2GeZgqzF0+Q==" saltValue="LHAl7FRWa9IJJxnHFNRFNA=="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A1A99-4138-4535-B035-E4A6AF7DBFC3}">
  <dimension ref="A1:H20"/>
  <sheetViews>
    <sheetView zoomScale="110" zoomScaleNormal="110" workbookViewId="0">
      <selection sqref="A1:H1"/>
    </sheetView>
  </sheetViews>
  <sheetFormatPr baseColWidth="10" defaultColWidth="11.44140625" defaultRowHeight="13.8" x14ac:dyDescent="0.25"/>
  <cols>
    <col min="1" max="8" width="10.6640625" style="80" customWidth="1"/>
    <col min="9" max="256" width="11.44140625" style="80"/>
    <col min="257" max="264" width="10.6640625" style="80" customWidth="1"/>
    <col min="265" max="512" width="11.44140625" style="80"/>
    <col min="513" max="520" width="10.6640625" style="80" customWidth="1"/>
    <col min="521" max="768" width="11.44140625" style="80"/>
    <col min="769" max="776" width="10.6640625" style="80" customWidth="1"/>
    <col min="777" max="1024" width="11.44140625" style="80"/>
    <col min="1025" max="1032" width="10.6640625" style="80" customWidth="1"/>
    <col min="1033" max="1280" width="11.44140625" style="80"/>
    <col min="1281" max="1288" width="10.6640625" style="80" customWidth="1"/>
    <col min="1289" max="1536" width="11.44140625" style="80"/>
    <col min="1537" max="1544" width="10.6640625" style="80" customWidth="1"/>
    <col min="1545" max="1792" width="11.44140625" style="80"/>
    <col min="1793" max="1800" width="10.6640625" style="80" customWidth="1"/>
    <col min="1801" max="2048" width="11.44140625" style="80"/>
    <col min="2049" max="2056" width="10.6640625" style="80" customWidth="1"/>
    <col min="2057" max="2304" width="11.44140625" style="80"/>
    <col min="2305" max="2312" width="10.6640625" style="80" customWidth="1"/>
    <col min="2313" max="2560" width="11.44140625" style="80"/>
    <col min="2561" max="2568" width="10.6640625" style="80" customWidth="1"/>
    <col min="2569" max="2816" width="11.44140625" style="80"/>
    <col min="2817" max="2824" width="10.6640625" style="80" customWidth="1"/>
    <col min="2825" max="3072" width="11.44140625" style="80"/>
    <col min="3073" max="3080" width="10.6640625" style="80" customWidth="1"/>
    <col min="3081" max="3328" width="11.44140625" style="80"/>
    <col min="3329" max="3336" width="10.6640625" style="80" customWidth="1"/>
    <col min="3337" max="3584" width="11.44140625" style="80"/>
    <col min="3585" max="3592" width="10.6640625" style="80" customWidth="1"/>
    <col min="3593" max="3840" width="11.44140625" style="80"/>
    <col min="3841" max="3848" width="10.6640625" style="80" customWidth="1"/>
    <col min="3849" max="4096" width="11.44140625" style="80"/>
    <col min="4097" max="4104" width="10.6640625" style="80" customWidth="1"/>
    <col min="4105" max="4352" width="11.44140625" style="80"/>
    <col min="4353" max="4360" width="10.6640625" style="80" customWidth="1"/>
    <col min="4361" max="4608" width="11.44140625" style="80"/>
    <col min="4609" max="4616" width="10.6640625" style="80" customWidth="1"/>
    <col min="4617" max="4864" width="11.44140625" style="80"/>
    <col min="4865" max="4872" width="10.6640625" style="80" customWidth="1"/>
    <col min="4873" max="5120" width="11.44140625" style="80"/>
    <col min="5121" max="5128" width="10.6640625" style="80" customWidth="1"/>
    <col min="5129" max="5376" width="11.44140625" style="80"/>
    <col min="5377" max="5384" width="10.6640625" style="80" customWidth="1"/>
    <col min="5385" max="5632" width="11.44140625" style="80"/>
    <col min="5633" max="5640" width="10.6640625" style="80" customWidth="1"/>
    <col min="5641" max="5888" width="11.44140625" style="80"/>
    <col min="5889" max="5896" width="10.6640625" style="80" customWidth="1"/>
    <col min="5897" max="6144" width="11.44140625" style="80"/>
    <col min="6145" max="6152" width="10.6640625" style="80" customWidth="1"/>
    <col min="6153" max="6400" width="11.44140625" style="80"/>
    <col min="6401" max="6408" width="10.6640625" style="80" customWidth="1"/>
    <col min="6409" max="6656" width="11.44140625" style="80"/>
    <col min="6657" max="6664" width="10.6640625" style="80" customWidth="1"/>
    <col min="6665" max="6912" width="11.44140625" style="80"/>
    <col min="6913" max="6920" width="10.6640625" style="80" customWidth="1"/>
    <col min="6921" max="7168" width="11.44140625" style="80"/>
    <col min="7169" max="7176" width="10.6640625" style="80" customWidth="1"/>
    <col min="7177" max="7424" width="11.44140625" style="80"/>
    <col min="7425" max="7432" width="10.6640625" style="80" customWidth="1"/>
    <col min="7433" max="7680" width="11.44140625" style="80"/>
    <col min="7681" max="7688" width="10.6640625" style="80" customWidth="1"/>
    <col min="7689" max="7936" width="11.44140625" style="80"/>
    <col min="7937" max="7944" width="10.6640625" style="80" customWidth="1"/>
    <col min="7945" max="8192" width="11.44140625" style="80"/>
    <col min="8193" max="8200" width="10.6640625" style="80" customWidth="1"/>
    <col min="8201" max="8448" width="11.44140625" style="80"/>
    <col min="8449" max="8456" width="10.6640625" style="80" customWidth="1"/>
    <col min="8457" max="8704" width="11.44140625" style="80"/>
    <col min="8705" max="8712" width="10.6640625" style="80" customWidth="1"/>
    <col min="8713" max="8960" width="11.44140625" style="80"/>
    <col min="8961" max="8968" width="10.6640625" style="80" customWidth="1"/>
    <col min="8969" max="9216" width="11.44140625" style="80"/>
    <col min="9217" max="9224" width="10.6640625" style="80" customWidth="1"/>
    <col min="9225" max="9472" width="11.44140625" style="80"/>
    <col min="9473" max="9480" width="10.6640625" style="80" customWidth="1"/>
    <col min="9481" max="9728" width="11.44140625" style="80"/>
    <col min="9729" max="9736" width="10.6640625" style="80" customWidth="1"/>
    <col min="9737" max="9984" width="11.44140625" style="80"/>
    <col min="9985" max="9992" width="10.6640625" style="80" customWidth="1"/>
    <col min="9993" max="10240" width="11.44140625" style="80"/>
    <col min="10241" max="10248" width="10.6640625" style="80" customWidth="1"/>
    <col min="10249" max="10496" width="11.44140625" style="80"/>
    <col min="10497" max="10504" width="10.6640625" style="80" customWidth="1"/>
    <col min="10505" max="10752" width="11.44140625" style="80"/>
    <col min="10753" max="10760" width="10.6640625" style="80" customWidth="1"/>
    <col min="10761" max="11008" width="11.44140625" style="80"/>
    <col min="11009" max="11016" width="10.6640625" style="80" customWidth="1"/>
    <col min="11017" max="11264" width="11.44140625" style="80"/>
    <col min="11265" max="11272" width="10.6640625" style="80" customWidth="1"/>
    <col min="11273" max="11520" width="11.44140625" style="80"/>
    <col min="11521" max="11528" width="10.6640625" style="80" customWidth="1"/>
    <col min="11529" max="11776" width="11.44140625" style="80"/>
    <col min="11777" max="11784" width="10.6640625" style="80" customWidth="1"/>
    <col min="11785" max="12032" width="11.44140625" style="80"/>
    <col min="12033" max="12040" width="10.6640625" style="80" customWidth="1"/>
    <col min="12041" max="12288" width="11.44140625" style="80"/>
    <col min="12289" max="12296" width="10.6640625" style="80" customWidth="1"/>
    <col min="12297" max="12544" width="11.44140625" style="80"/>
    <col min="12545" max="12552" width="10.6640625" style="80" customWidth="1"/>
    <col min="12553" max="12800" width="11.44140625" style="80"/>
    <col min="12801" max="12808" width="10.6640625" style="80" customWidth="1"/>
    <col min="12809" max="13056" width="11.44140625" style="80"/>
    <col min="13057" max="13064" width="10.6640625" style="80" customWidth="1"/>
    <col min="13065" max="13312" width="11.44140625" style="80"/>
    <col min="13313" max="13320" width="10.6640625" style="80" customWidth="1"/>
    <col min="13321" max="13568" width="11.44140625" style="80"/>
    <col min="13569" max="13576" width="10.6640625" style="80" customWidth="1"/>
    <col min="13577" max="13824" width="11.44140625" style="80"/>
    <col min="13825" max="13832" width="10.6640625" style="80" customWidth="1"/>
    <col min="13833" max="14080" width="11.44140625" style="80"/>
    <col min="14081" max="14088" width="10.6640625" style="80" customWidth="1"/>
    <col min="14089" max="14336" width="11.44140625" style="80"/>
    <col min="14337" max="14344" width="10.6640625" style="80" customWidth="1"/>
    <col min="14345" max="14592" width="11.44140625" style="80"/>
    <col min="14593" max="14600" width="10.6640625" style="80" customWidth="1"/>
    <col min="14601" max="14848" width="11.44140625" style="80"/>
    <col min="14849" max="14856" width="10.6640625" style="80" customWidth="1"/>
    <col min="14857" max="15104" width="11.44140625" style="80"/>
    <col min="15105" max="15112" width="10.6640625" style="80" customWidth="1"/>
    <col min="15113" max="15360" width="11.44140625" style="80"/>
    <col min="15361" max="15368" width="10.6640625" style="80" customWidth="1"/>
    <col min="15369" max="15616" width="11.44140625" style="80"/>
    <col min="15617" max="15624" width="10.6640625" style="80" customWidth="1"/>
    <col min="15625" max="15872" width="11.44140625" style="80"/>
    <col min="15873" max="15880" width="10.6640625" style="80" customWidth="1"/>
    <col min="15881" max="16128" width="11.44140625" style="80"/>
    <col min="16129" max="16136" width="10.6640625" style="80" customWidth="1"/>
    <col min="16137" max="16384" width="11.44140625" style="80"/>
  </cols>
  <sheetData>
    <row r="1" spans="1:8" ht="20.100000000000001" customHeight="1" x14ac:dyDescent="0.3">
      <c r="A1" s="103" t="s">
        <v>129</v>
      </c>
      <c r="B1" s="103"/>
      <c r="C1" s="103"/>
      <c r="D1" s="103"/>
      <c r="E1" s="103"/>
      <c r="F1" s="103"/>
      <c r="G1" s="103"/>
      <c r="H1" s="103"/>
    </row>
    <row r="2" spans="1:8" ht="34.950000000000003" customHeight="1" x14ac:dyDescent="0.25">
      <c r="A2" s="102" t="s">
        <v>130</v>
      </c>
      <c r="B2" s="102"/>
      <c r="C2" s="102"/>
      <c r="D2" s="102"/>
      <c r="E2" s="102"/>
      <c r="F2" s="102"/>
      <c r="G2" s="102"/>
      <c r="H2" s="102"/>
    </row>
    <row r="3" spans="1:8" ht="34.950000000000003" customHeight="1" x14ac:dyDescent="0.25">
      <c r="A3" s="102" t="s">
        <v>131</v>
      </c>
      <c r="B3" s="102"/>
      <c r="C3" s="102"/>
      <c r="D3" s="102"/>
      <c r="E3" s="102"/>
      <c r="F3" s="102"/>
      <c r="G3" s="102"/>
      <c r="H3" s="102"/>
    </row>
    <row r="4" spans="1:8" ht="70.2" customHeight="1" x14ac:dyDescent="0.25">
      <c r="A4" s="102" t="s">
        <v>132</v>
      </c>
      <c r="B4" s="102"/>
      <c r="C4" s="102"/>
      <c r="D4" s="102"/>
      <c r="E4" s="102"/>
      <c r="F4" s="102"/>
      <c r="G4" s="102"/>
      <c r="H4" s="102"/>
    </row>
    <row r="5" spans="1:8" ht="52.95" customHeight="1" x14ac:dyDescent="0.25">
      <c r="A5" s="102" t="s">
        <v>133</v>
      </c>
      <c r="B5" s="102"/>
      <c r="C5" s="102"/>
      <c r="D5" s="102"/>
      <c r="E5" s="102"/>
      <c r="F5" s="102"/>
      <c r="G5" s="102"/>
      <c r="H5" s="102"/>
    </row>
    <row r="6" spans="1:8" ht="34.950000000000003" customHeight="1" x14ac:dyDescent="0.25">
      <c r="A6" s="102" t="s">
        <v>134</v>
      </c>
      <c r="B6" s="102"/>
      <c r="C6" s="102"/>
      <c r="D6" s="102"/>
      <c r="E6" s="102"/>
      <c r="F6" s="102"/>
      <c r="G6" s="102"/>
      <c r="H6" s="102"/>
    </row>
    <row r="7" spans="1:8" ht="88.2" customHeight="1" x14ac:dyDescent="0.25">
      <c r="A7" s="102" t="s">
        <v>135</v>
      </c>
      <c r="B7" s="102"/>
      <c r="C7" s="102"/>
      <c r="D7" s="102"/>
      <c r="E7" s="102"/>
      <c r="F7" s="102"/>
      <c r="G7" s="102"/>
      <c r="H7" s="102"/>
    </row>
    <row r="8" spans="1:8" ht="88.2" customHeight="1" x14ac:dyDescent="0.25">
      <c r="A8" s="102" t="s">
        <v>136</v>
      </c>
      <c r="B8" s="102"/>
      <c r="C8" s="102"/>
      <c r="D8" s="102"/>
      <c r="E8" s="102"/>
      <c r="F8" s="102"/>
      <c r="G8" s="102"/>
      <c r="H8" s="102"/>
    </row>
    <row r="9" spans="1:8" ht="70.2" customHeight="1" x14ac:dyDescent="0.25">
      <c r="A9" s="102" t="s">
        <v>137</v>
      </c>
      <c r="B9" s="102"/>
      <c r="C9" s="102"/>
      <c r="D9" s="102"/>
      <c r="E9" s="102"/>
      <c r="F9" s="102"/>
      <c r="G9" s="102"/>
      <c r="H9" s="102"/>
    </row>
    <row r="10" spans="1:8" ht="52.95" customHeight="1" x14ac:dyDescent="0.25">
      <c r="A10" s="102" t="s">
        <v>138</v>
      </c>
      <c r="B10" s="102"/>
      <c r="C10" s="102"/>
      <c r="D10" s="102"/>
      <c r="E10" s="102"/>
      <c r="F10" s="102"/>
      <c r="G10" s="102"/>
      <c r="H10" s="102"/>
    </row>
    <row r="11" spans="1:8" ht="70.2" customHeight="1" x14ac:dyDescent="0.25">
      <c r="A11" s="102" t="s">
        <v>139</v>
      </c>
      <c r="B11" s="102"/>
      <c r="C11" s="102"/>
      <c r="D11" s="102"/>
      <c r="E11" s="102"/>
      <c r="F11" s="102"/>
      <c r="G11" s="102"/>
      <c r="H11" s="102"/>
    </row>
    <row r="12" spans="1:8" ht="34.950000000000003" customHeight="1" x14ac:dyDescent="0.25">
      <c r="A12" s="102" t="s">
        <v>140</v>
      </c>
      <c r="B12" s="102"/>
      <c r="C12" s="102"/>
      <c r="D12" s="102"/>
      <c r="E12" s="102"/>
      <c r="F12" s="102"/>
      <c r="G12" s="102"/>
      <c r="H12" s="102"/>
    </row>
    <row r="13" spans="1:8" ht="97.2" customHeight="1" x14ac:dyDescent="0.25">
      <c r="A13" s="102" t="s">
        <v>141</v>
      </c>
      <c r="B13" s="102"/>
      <c r="C13" s="102"/>
      <c r="D13" s="102"/>
      <c r="E13" s="102"/>
      <c r="F13" s="102"/>
      <c r="G13" s="102"/>
      <c r="H13" s="102"/>
    </row>
    <row r="14" spans="1:8" ht="97.2" customHeight="1" x14ac:dyDescent="0.25">
      <c r="A14" s="102" t="s">
        <v>142</v>
      </c>
      <c r="B14" s="102"/>
      <c r="C14" s="102"/>
      <c r="D14" s="102"/>
      <c r="E14" s="102"/>
      <c r="F14" s="102"/>
      <c r="G14" s="102"/>
      <c r="H14" s="102"/>
    </row>
    <row r="15" spans="1:8" ht="20.100000000000001" customHeight="1" x14ac:dyDescent="0.25">
      <c r="A15" s="102" t="s">
        <v>143</v>
      </c>
      <c r="B15" s="102"/>
      <c r="C15" s="102"/>
      <c r="D15" s="102"/>
      <c r="E15" s="102"/>
      <c r="F15" s="102"/>
      <c r="G15" s="102"/>
      <c r="H15" s="102"/>
    </row>
    <row r="16" spans="1:8" x14ac:dyDescent="0.25">
      <c r="A16" s="102"/>
      <c r="B16" s="102"/>
      <c r="C16" s="102"/>
      <c r="D16" s="102"/>
      <c r="E16" s="102"/>
      <c r="F16" s="102"/>
      <c r="G16" s="102"/>
      <c r="H16" s="102"/>
    </row>
    <row r="17" spans="1:8" x14ac:dyDescent="0.25">
      <c r="A17" s="102"/>
      <c r="B17" s="102"/>
      <c r="C17" s="102"/>
      <c r="D17" s="102"/>
      <c r="E17" s="102"/>
      <c r="F17" s="102"/>
      <c r="G17" s="102"/>
      <c r="H17" s="102"/>
    </row>
    <row r="18" spans="1:8" x14ac:dyDescent="0.25">
      <c r="A18" s="102"/>
      <c r="B18" s="102"/>
      <c r="C18" s="102"/>
      <c r="D18" s="102"/>
      <c r="E18" s="102"/>
      <c r="F18" s="102"/>
      <c r="G18" s="102"/>
      <c r="H18" s="102"/>
    </row>
    <row r="19" spans="1:8" x14ac:dyDescent="0.25">
      <c r="A19" s="102"/>
      <c r="B19" s="102"/>
      <c r="C19" s="102"/>
      <c r="D19" s="102"/>
      <c r="E19" s="102"/>
      <c r="F19" s="102"/>
      <c r="G19" s="102"/>
      <c r="H19" s="102"/>
    </row>
    <row r="20" spans="1:8" x14ac:dyDescent="0.25">
      <c r="A20" s="102"/>
      <c r="B20" s="102"/>
      <c r="C20" s="102"/>
      <c r="D20" s="102"/>
      <c r="E20" s="102"/>
      <c r="F20" s="102"/>
      <c r="G20" s="102"/>
      <c r="H20" s="102"/>
    </row>
  </sheetData>
  <sheetProtection password="CAA1" sheet="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33203125" defaultRowHeight="13.8" x14ac:dyDescent="0.25"/>
  <cols>
    <col min="1" max="1" width="25.109375" style="49" bestFit="1" customWidth="1"/>
    <col min="2" max="2" width="39" style="49" customWidth="1"/>
    <col min="3" max="16384" width="11.33203125" style="49"/>
  </cols>
  <sheetData>
    <row r="1" spans="1:7" ht="20.100000000000001" customHeight="1" x14ac:dyDescent="0.25">
      <c r="A1" s="48" t="s">
        <v>101</v>
      </c>
      <c r="C1" s="50" t="s">
        <v>102</v>
      </c>
    </row>
    <row r="2" spans="1:7" ht="20.100000000000001" customHeight="1" x14ac:dyDescent="0.25">
      <c r="A2" s="49" t="s">
        <v>103</v>
      </c>
      <c r="B2" s="51"/>
      <c r="C2" s="49" t="s">
        <v>103</v>
      </c>
    </row>
    <row r="3" spans="1:7" ht="20.100000000000001" customHeight="1" x14ac:dyDescent="0.25">
      <c r="A3" s="49" t="s">
        <v>104</v>
      </c>
      <c r="B3" s="69"/>
      <c r="C3" s="49" t="s">
        <v>105</v>
      </c>
    </row>
    <row r="4" spans="1:7" ht="20.100000000000001" customHeight="1" x14ac:dyDescent="0.25">
      <c r="A4" s="49" t="s">
        <v>106</v>
      </c>
      <c r="B4" s="51"/>
      <c r="C4" s="49" t="s">
        <v>107</v>
      </c>
    </row>
    <row r="5" spans="1:7" ht="20.100000000000001" customHeight="1" x14ac:dyDescent="0.25"/>
    <row r="6" spans="1:7" ht="45" customHeight="1" x14ac:dyDescent="0.25">
      <c r="A6" s="107" t="s">
        <v>125</v>
      </c>
      <c r="B6" s="108"/>
      <c r="C6" s="108"/>
      <c r="D6" s="108"/>
      <c r="E6" s="108"/>
      <c r="F6" s="108"/>
      <c r="G6" s="108"/>
    </row>
    <row r="7" spans="1:7" ht="15" customHeight="1" x14ac:dyDescent="0.25">
      <c r="A7" s="77"/>
      <c r="B7" s="77"/>
      <c r="C7" s="77"/>
      <c r="D7" s="77"/>
      <c r="E7" s="77"/>
      <c r="F7" s="77"/>
      <c r="G7" s="77"/>
    </row>
    <row r="8" spans="1:7" ht="45" customHeight="1" x14ac:dyDescent="0.25">
      <c r="A8" s="107" t="s">
        <v>126</v>
      </c>
      <c r="B8" s="108"/>
      <c r="C8" s="108"/>
      <c r="D8" s="108"/>
      <c r="E8" s="108"/>
      <c r="F8" s="108"/>
      <c r="G8" s="108"/>
    </row>
    <row r="9" spans="1:7" ht="20.100000000000001" customHeight="1" x14ac:dyDescent="0.25">
      <c r="A9" s="78"/>
      <c r="B9" s="78"/>
      <c r="C9" s="78"/>
      <c r="D9" s="78"/>
      <c r="E9" s="78"/>
      <c r="F9" s="78"/>
      <c r="G9" s="78"/>
    </row>
    <row r="10" spans="1:7" ht="45" customHeight="1" x14ac:dyDescent="0.25">
      <c r="A10" s="104" t="s">
        <v>127</v>
      </c>
      <c r="B10" s="104"/>
      <c r="C10" s="104"/>
      <c r="D10" s="104"/>
      <c r="E10" s="104"/>
      <c r="F10" s="104"/>
      <c r="G10" s="104"/>
    </row>
    <row r="11" spans="1:7" ht="45" customHeight="1" x14ac:dyDescent="0.25">
      <c r="A11" s="104" t="s">
        <v>128</v>
      </c>
      <c r="B11" s="105"/>
      <c r="C11" s="105"/>
      <c r="D11" s="105"/>
      <c r="E11" s="105"/>
      <c r="F11" s="105"/>
      <c r="G11" s="105"/>
    </row>
    <row r="12" spans="1:7" ht="45" customHeight="1" x14ac:dyDescent="0.25">
      <c r="A12" s="104" t="s">
        <v>3</v>
      </c>
      <c r="B12" s="104"/>
      <c r="C12" s="105" t="s">
        <v>4</v>
      </c>
      <c r="D12" s="105"/>
      <c r="E12" s="105"/>
      <c r="F12" s="105"/>
      <c r="G12" s="79"/>
    </row>
    <row r="13" spans="1:7" ht="45" customHeight="1" x14ac:dyDescent="0.25">
      <c r="A13" s="62"/>
      <c r="B13" s="62"/>
      <c r="C13" s="63"/>
      <c r="D13" s="63"/>
      <c r="E13" s="63"/>
      <c r="F13" s="63"/>
      <c r="G13" s="63"/>
    </row>
    <row r="15" spans="1:7" x14ac:dyDescent="0.25">
      <c r="A15" s="49" t="s">
        <v>108</v>
      </c>
      <c r="B15" s="69"/>
      <c r="C15" s="106" t="s">
        <v>8</v>
      </c>
      <c r="D15" s="106"/>
      <c r="E15" s="106"/>
    </row>
    <row r="16" spans="1:7" x14ac:dyDescent="0.25">
      <c r="A16" s="49" t="s">
        <v>109</v>
      </c>
      <c r="B16" s="52" t="str">
        <f>IF(ISBLANK(B15),"",IF(B3=B15,"Kontrolle erfolgreich - check ok","FEHLER - ERROR"))</f>
        <v/>
      </c>
      <c r="C16" s="49" t="s">
        <v>9</v>
      </c>
    </row>
    <row r="17" spans="2:2" x14ac:dyDescent="0.25">
      <c r="B17" s="52" t="str">
        <f>IF(ISBLANK(B15),"",IF(ISERROR(FIND("@",B15,1)),"keine gültige eMail-Adresse",IF((VALUE(FIND("@",B15,1))&gt;1),"","keine gültige eMail-Adresse!")))</f>
        <v/>
      </c>
    </row>
    <row r="18" spans="2:2" x14ac:dyDescent="0.25">
      <c r="B18" s="52" t="str">
        <f>IF(ISBLANK(B15),"",IF(ISERROR(FIND("@",B15,1)),"no valid eMail-adress",IF((VALUE(FIND("@",B15,1))&gt;1),"","no valid eMail-address!")))</f>
        <v/>
      </c>
    </row>
    <row r="19" spans="2:2" x14ac:dyDescent="0.25">
      <c r="B19" s="49" t="str">
        <f>IF(ISBLANK(B15),"",IF(ISERROR(FIND("; ",B15,1)),"",IF((VALUE(FIND("; ",B15,1))&gt;8),"","Achtung - die zweite eMail-Adresse wurde nicht korrekt eingegeben")))</f>
        <v/>
      </c>
    </row>
  </sheetData>
  <sheetProtection algorithmName="SHA-512" hashValue="Rn2nUkdevTYTfNeDOKxuQNZ/HQpv1RJAV92yGlE2+6VMYGvMRBiBV02J1C1MDe3Mg+Bu/CtVaFehc07xo7EhaA==" saltValue="JKtbLXkHxTlPTFFxSDCpo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22"/>
  <sheetViews>
    <sheetView workbookViewId="0">
      <selection activeCell="B1" sqref="B1"/>
    </sheetView>
  </sheetViews>
  <sheetFormatPr baseColWidth="10" defaultRowHeight="13.8" x14ac:dyDescent="0.25"/>
  <cols>
    <col min="1" max="1" width="39.6640625" bestFit="1" customWidth="1"/>
    <col min="2" max="2" width="33.109375" bestFit="1" customWidth="1"/>
  </cols>
  <sheetData>
    <row r="1" spans="1:7" x14ac:dyDescent="0.25">
      <c r="A1" t="s">
        <v>52</v>
      </c>
      <c r="B1" s="4" t="str">
        <f>IF(ISNUMBER(VALUE(Ergebnisse!G1)),IF(VALUE(Ergebnisse!G1)&gt;0,VALUE(Ergebnisse!G1),""),"")</f>
        <v/>
      </c>
      <c r="D1" t="s">
        <v>59</v>
      </c>
    </row>
    <row r="2" spans="1:7" x14ac:dyDescent="0.25">
      <c r="A2" t="s">
        <v>45</v>
      </c>
      <c r="B2" s="4" t="str">
        <f>IF(ISNUMBER(VALUE(Ergebnisse!G2)),IF(VALUE(Ergebnisse!G2)&gt;0,VALUE(Ergebnisse!G2),""),"")</f>
        <v/>
      </c>
    </row>
    <row r="3" spans="1:7" x14ac:dyDescent="0.25">
      <c r="A3" t="s">
        <v>53</v>
      </c>
      <c r="B3" s="37" t="s">
        <v>6</v>
      </c>
      <c r="D3" t="s">
        <v>58</v>
      </c>
    </row>
    <row r="4" spans="1:7" x14ac:dyDescent="0.25">
      <c r="A4" t="s">
        <v>54</v>
      </c>
      <c r="B4" s="4">
        <f>YEAR(Ergebnisse!E5)</f>
        <v>2022</v>
      </c>
      <c r="D4" s="9">
        <v>2</v>
      </c>
    </row>
    <row r="5" spans="1:7" x14ac:dyDescent="0.25">
      <c r="A5" t="s">
        <v>55</v>
      </c>
      <c r="B5" s="4" t="str">
        <f>D8</f>
        <v>N</v>
      </c>
      <c r="D5" t="str">
        <f>IF(D4=2,"N","J")</f>
        <v>N</v>
      </c>
      <c r="F5">
        <v>1</v>
      </c>
      <c r="G5" s="56" t="s">
        <v>13</v>
      </c>
    </row>
    <row r="6" spans="1:7" x14ac:dyDescent="0.25">
      <c r="A6" t="s">
        <v>83</v>
      </c>
      <c r="B6" s="4">
        <f>Ergebnisse!G3</f>
        <v>1</v>
      </c>
      <c r="F6">
        <v>2</v>
      </c>
      <c r="G6" s="56" t="s">
        <v>14</v>
      </c>
    </row>
    <row r="7" spans="1:7" x14ac:dyDescent="0.25">
      <c r="A7" t="s">
        <v>88</v>
      </c>
      <c r="B7" s="66">
        <f>Ergebnisse!E5</f>
        <v>44759</v>
      </c>
    </row>
    <row r="8" spans="1:7" x14ac:dyDescent="0.25">
      <c r="A8" t="s">
        <v>56</v>
      </c>
      <c r="B8" s="4">
        <v>10</v>
      </c>
      <c r="D8" t="str">
        <f>LEFT(D5,1)</f>
        <v>N</v>
      </c>
      <c r="F8" s="55"/>
    </row>
    <row r="9" spans="1:7" x14ac:dyDescent="0.25">
      <c r="A9" t="s">
        <v>57</v>
      </c>
      <c r="B9" s="4">
        <v>2</v>
      </c>
    </row>
    <row r="10" spans="1:7" x14ac:dyDescent="0.25">
      <c r="A10" t="s">
        <v>122</v>
      </c>
      <c r="B10" s="37">
        <f>Kontakt!B2</f>
        <v>0</v>
      </c>
    </row>
    <row r="11" spans="1:7" x14ac:dyDescent="0.25">
      <c r="A11" t="s">
        <v>123</v>
      </c>
      <c r="B11" s="76">
        <f>IF(Kontakt!B3=Kontakt!B15,Kontakt!B3,0)</f>
        <v>0</v>
      </c>
    </row>
    <row r="12" spans="1:7" x14ac:dyDescent="0.25">
      <c r="A12" s="56" t="s">
        <v>124</v>
      </c>
      <c r="B12" s="76">
        <v>1</v>
      </c>
    </row>
    <row r="13" spans="1:7" x14ac:dyDescent="0.25">
      <c r="A13" t="s">
        <v>63</v>
      </c>
      <c r="B13" s="2" t="str">
        <f>Ergebnisse!A20</f>
        <v>Delphinidin-3-glucosid</v>
      </c>
      <c r="C13" s="2" t="str">
        <f>Ergebnisse!B20</f>
        <v>%</v>
      </c>
    </row>
    <row r="14" spans="1:7" x14ac:dyDescent="0.25">
      <c r="A14" t="s">
        <v>64</v>
      </c>
      <c r="B14" s="2" t="str">
        <f>Ergebnisse!A21</f>
        <v>Cyanidin-3-glucosid</v>
      </c>
      <c r="C14" s="2" t="str">
        <f>Ergebnisse!B21</f>
        <v>%</v>
      </c>
    </row>
    <row r="15" spans="1:7" x14ac:dyDescent="0.25">
      <c r="A15" t="s">
        <v>65</v>
      </c>
      <c r="B15" s="2" t="str">
        <f>Ergebnisse!A22</f>
        <v>Petunidin-3-glucosid</v>
      </c>
      <c r="C15" s="2" t="str">
        <f>Ergebnisse!B22</f>
        <v>%</v>
      </c>
    </row>
    <row r="16" spans="1:7" x14ac:dyDescent="0.25">
      <c r="A16" t="s">
        <v>72</v>
      </c>
      <c r="B16" s="2" t="str">
        <f>Ergebnisse!A23</f>
        <v xml:space="preserve">Peonidin-3-glucosid </v>
      </c>
      <c r="C16" s="2" t="str">
        <f>Ergebnisse!B23</f>
        <v>%</v>
      </c>
    </row>
    <row r="17" spans="1:3" x14ac:dyDescent="0.25">
      <c r="A17" t="s">
        <v>73</v>
      </c>
      <c r="B17" s="2" t="str">
        <f>Ergebnisse!A24</f>
        <v>Malvidin-3-glucosid</v>
      </c>
      <c r="C17" s="2" t="str">
        <f>Ergebnisse!B24</f>
        <v>%</v>
      </c>
    </row>
    <row r="18" spans="1:3" x14ac:dyDescent="0.25">
      <c r="A18" t="s">
        <v>74</v>
      </c>
      <c r="B18" s="2" t="str">
        <f>Ergebnisse!A25</f>
        <v>Peonidin-3-acetylglucosid</v>
      </c>
      <c r="C18" s="2" t="str">
        <f>Ergebnisse!B25</f>
        <v>%</v>
      </c>
    </row>
    <row r="19" spans="1:3" x14ac:dyDescent="0.25">
      <c r="A19" t="s">
        <v>75</v>
      </c>
      <c r="B19" s="2" t="str">
        <f>Ergebnisse!A26</f>
        <v>Malvidin-3-acetylglucosid</v>
      </c>
      <c r="C19" s="2" t="str">
        <f>Ergebnisse!B26</f>
        <v>%</v>
      </c>
    </row>
    <row r="20" spans="1:3" x14ac:dyDescent="0.25">
      <c r="A20" t="s">
        <v>76</v>
      </c>
      <c r="B20" s="2" t="str">
        <f>Ergebnisse!A27</f>
        <v>Peonidin-3-cumarylglucosid</v>
      </c>
      <c r="C20" s="2" t="str">
        <f>Ergebnisse!B27</f>
        <v>%</v>
      </c>
    </row>
    <row r="21" spans="1:3" x14ac:dyDescent="0.25">
      <c r="A21" t="s">
        <v>81</v>
      </c>
      <c r="B21" s="2" t="str">
        <f>Ergebnisse!A28</f>
        <v>Malvidin-3-cumalrylglucosid</v>
      </c>
      <c r="C21" s="2" t="str">
        <f>Ergebnisse!B28</f>
        <v>%</v>
      </c>
    </row>
    <row r="22" spans="1:3" x14ac:dyDescent="0.25">
      <c r="A22" t="s">
        <v>85</v>
      </c>
      <c r="B22" s="2" t="str">
        <f>Ergebnisse!A29</f>
        <v>Malvidin-3,5-diglucosid</v>
      </c>
      <c r="C22" s="2" t="str">
        <f>Ergebnisse!B29</f>
        <v>mg/l</v>
      </c>
    </row>
  </sheetData>
  <sheetProtection algorithmName="SHA-512" hashValue="Z4I3AkbqvfE2Am3kyn3naWmZjA41UXrTju+mjU5CxMuO9bSF4/XKf6ZsFyyJQH5xgUA1S15JvnOV4Xe1aWYHbA==" saltValue="Nb+CKNEkvf4c7Nk+fcttIw=="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0"/>
  <dimension ref="A1:K36"/>
  <sheetViews>
    <sheetView workbookViewId="0">
      <selection activeCell="G1" sqref="G1"/>
    </sheetView>
  </sheetViews>
  <sheetFormatPr baseColWidth="10" defaultColWidth="11.33203125" defaultRowHeight="13.8" x14ac:dyDescent="0.25"/>
  <cols>
    <col min="1" max="1" width="36.88671875" style="12" customWidth="1"/>
    <col min="2" max="2" width="11.33203125" style="12"/>
    <col min="3" max="3" width="13" style="12" bestFit="1" customWidth="1"/>
    <col min="4" max="6" width="15.77734375" style="12" customWidth="1"/>
    <col min="7" max="7" width="14.88671875" style="12" customWidth="1"/>
    <col min="8" max="8" width="9.77734375" style="12" customWidth="1"/>
    <col min="9" max="9" width="6.6640625" style="12" customWidth="1"/>
    <col min="10" max="16384" width="11.33203125" style="12"/>
  </cols>
  <sheetData>
    <row r="1" spans="1:11" s="16" customFormat="1" ht="45" customHeight="1" x14ac:dyDescent="0.25">
      <c r="A1" s="114" t="s">
        <v>17</v>
      </c>
      <c r="B1" s="114"/>
      <c r="C1" s="114"/>
      <c r="D1" s="114"/>
      <c r="E1" s="114"/>
      <c r="F1" s="39" t="s">
        <v>89</v>
      </c>
      <c r="G1" s="75" t="s">
        <v>121</v>
      </c>
    </row>
    <row r="2" spans="1:11" s="16" customFormat="1" ht="45" customHeight="1" x14ac:dyDescent="0.25">
      <c r="A2" s="114" t="s">
        <v>120</v>
      </c>
      <c r="B2" s="115"/>
      <c r="C2" s="115"/>
      <c r="D2" s="115"/>
      <c r="E2" s="115"/>
      <c r="F2" s="39" t="s">
        <v>90</v>
      </c>
      <c r="G2" s="75" t="s">
        <v>121</v>
      </c>
    </row>
    <row r="3" spans="1:11" s="16" customFormat="1" ht="15" customHeight="1" x14ac:dyDescent="0.25">
      <c r="A3" s="64"/>
      <c r="B3" s="70"/>
      <c r="C3" s="70"/>
      <c r="D3" s="70"/>
      <c r="E3" s="60" t="s">
        <v>115</v>
      </c>
      <c r="F3" s="61" t="s">
        <v>100</v>
      </c>
      <c r="G3" s="71">
        <v>1</v>
      </c>
    </row>
    <row r="4" spans="1:11" ht="21.9" customHeight="1" x14ac:dyDescent="0.35">
      <c r="A4" s="10" t="s">
        <v>50</v>
      </c>
      <c r="B4" s="113" t="s">
        <v>46</v>
      </c>
      <c r="C4" s="113"/>
      <c r="E4" s="32" t="s">
        <v>84</v>
      </c>
      <c r="F4" s="74" t="str">
        <f>IF(OR(ISBLANK(G1),G1="?"),"",IF(ISNUMBER(VALUE(G1)),"","Bitte nur Ziffern eingeben (numbers only)"))</f>
        <v/>
      </c>
      <c r="G4" s="31"/>
      <c r="H4" s="13"/>
    </row>
    <row r="5" spans="1:11" ht="21.9" customHeight="1" x14ac:dyDescent="0.35">
      <c r="A5" s="40" t="s">
        <v>91</v>
      </c>
      <c r="E5" s="65">
        <v>44759</v>
      </c>
      <c r="F5" s="74" t="str">
        <f>IF(OR(ISBLANK(G2),G2="?"),"",IF(ISNUMBER(VALUE(G2)),"","Bitte nur Ziffern eingeben (numbers only)"))</f>
        <v/>
      </c>
      <c r="G5" s="11"/>
      <c r="H5" s="13"/>
    </row>
    <row r="6" spans="1:11" ht="15" customHeight="1" x14ac:dyDescent="0.25"/>
    <row r="7" spans="1:11" s="16" customFormat="1" ht="38.1" customHeight="1" x14ac:dyDescent="0.25">
      <c r="A7" s="112" t="s">
        <v>12</v>
      </c>
      <c r="B7" s="112"/>
      <c r="C7" s="112"/>
      <c r="D7" s="112"/>
      <c r="E7" s="112"/>
      <c r="F7" s="112"/>
      <c r="G7" s="112"/>
      <c r="H7" s="112"/>
      <c r="I7" s="15"/>
      <c r="J7" s="15"/>
      <c r="K7" s="15"/>
    </row>
    <row r="8" spans="1:11" s="16" customFormat="1" ht="38.1" customHeight="1" x14ac:dyDescent="0.25">
      <c r="A8" s="112" t="s">
        <v>40</v>
      </c>
      <c r="B8" s="112"/>
      <c r="C8" s="112"/>
      <c r="D8" s="112"/>
      <c r="E8" s="112"/>
      <c r="F8" s="112"/>
      <c r="G8" s="112"/>
      <c r="H8" s="112"/>
    </row>
    <row r="9" spans="1:11" s="16" customFormat="1" ht="38.1" customHeight="1" x14ac:dyDescent="0.25">
      <c r="A9" s="112" t="s">
        <v>15</v>
      </c>
      <c r="B9" s="112"/>
      <c r="C9" s="112"/>
      <c r="D9" s="112"/>
      <c r="E9" s="112"/>
      <c r="F9" s="112"/>
      <c r="G9" s="112"/>
      <c r="H9" s="112"/>
    </row>
    <row r="10" spans="1:11" s="16" customFormat="1" ht="38.1" customHeight="1" x14ac:dyDescent="0.25">
      <c r="A10" s="112" t="s">
        <v>16</v>
      </c>
      <c r="B10" s="112"/>
      <c r="C10" s="112"/>
      <c r="D10" s="112"/>
      <c r="E10" s="112"/>
      <c r="F10" s="112"/>
      <c r="G10" s="112"/>
      <c r="H10" s="112"/>
    </row>
    <row r="11" spans="1:11" s="16" customFormat="1" ht="38.1" customHeight="1" x14ac:dyDescent="0.25">
      <c r="A11" s="112" t="s">
        <v>110</v>
      </c>
      <c r="B11" s="112"/>
      <c r="C11" s="112"/>
      <c r="D11" s="112"/>
      <c r="E11" s="112"/>
      <c r="F11" s="112"/>
      <c r="G11" s="112"/>
      <c r="H11" s="112"/>
    </row>
    <row r="12" spans="1:11" s="16" customFormat="1" ht="38.1" customHeight="1" x14ac:dyDescent="0.25">
      <c r="A12" s="112" t="s">
        <v>42</v>
      </c>
      <c r="B12" s="112"/>
      <c r="C12" s="112"/>
      <c r="D12" s="112"/>
      <c r="E12" s="112"/>
      <c r="F12" s="112"/>
      <c r="G12" s="112"/>
      <c r="H12" s="112"/>
    </row>
    <row r="13" spans="1:11" s="16" customFormat="1" ht="60" customHeight="1" x14ac:dyDescent="0.25">
      <c r="A13" s="112" t="s">
        <v>31</v>
      </c>
      <c r="B13" s="112"/>
      <c r="C13" s="112"/>
      <c r="D13" s="112"/>
      <c r="E13" s="112"/>
      <c r="F13" s="112"/>
      <c r="G13" s="112"/>
      <c r="H13" s="112"/>
    </row>
    <row r="14" spans="1:11" s="16" customFormat="1" ht="21.9" customHeight="1" x14ac:dyDescent="0.25">
      <c r="A14" s="11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16"/>
      <c r="C14" s="116"/>
      <c r="D14" s="116"/>
      <c r="E14" s="116"/>
      <c r="F14" s="116"/>
      <c r="G14" s="116"/>
      <c r="H14" s="116"/>
    </row>
    <row r="15" spans="1:11" s="16" customFormat="1" ht="21.9" customHeight="1" x14ac:dyDescent="0.25">
      <c r="A15" s="116"/>
      <c r="B15" s="116"/>
      <c r="C15" s="116"/>
      <c r="D15" s="116"/>
      <c r="E15" s="116"/>
      <c r="F15" s="116"/>
      <c r="G15" s="116"/>
      <c r="H15" s="116"/>
    </row>
    <row r="16" spans="1:11" s="16" customFormat="1" ht="39.9" customHeight="1" x14ac:dyDescent="0.25">
      <c r="A16" s="110" t="s">
        <v>92</v>
      </c>
      <c r="B16" s="111"/>
      <c r="C16" s="111"/>
      <c r="D16" s="111"/>
      <c r="E16" s="111"/>
      <c r="F16" s="111"/>
      <c r="G16" s="111"/>
      <c r="H16" s="111"/>
    </row>
    <row r="17" spans="1:9" ht="12.3" customHeight="1" x14ac:dyDescent="0.25"/>
    <row r="18" spans="1:9" s="25" customFormat="1" ht="39.9" customHeight="1" x14ac:dyDescent="0.3">
      <c r="A18" s="25" t="s">
        <v>43</v>
      </c>
      <c r="B18" s="25" t="s">
        <v>44</v>
      </c>
      <c r="C18" s="26" t="s">
        <v>87</v>
      </c>
      <c r="D18" s="26" t="s">
        <v>47</v>
      </c>
      <c r="E18" s="26" t="s">
        <v>48</v>
      </c>
      <c r="F18" s="26" t="s">
        <v>49</v>
      </c>
      <c r="G18" s="27"/>
      <c r="H18" s="28"/>
      <c r="I18" s="26"/>
    </row>
    <row r="19" spans="1:9" s="25" customFormat="1" ht="10.050000000000001" customHeight="1" x14ac:dyDescent="0.3">
      <c r="C19" s="26"/>
      <c r="D19" s="26"/>
      <c r="E19" s="26"/>
      <c r="F19" s="26"/>
      <c r="G19" s="27"/>
      <c r="H19" s="28"/>
      <c r="I19" s="26"/>
    </row>
    <row r="20" spans="1:9" s="25" customFormat="1" ht="33" customHeight="1" x14ac:dyDescent="0.3">
      <c r="A20" s="29" t="s">
        <v>21</v>
      </c>
      <c r="B20" s="57" t="s">
        <v>18</v>
      </c>
      <c r="C20" s="58" t="s">
        <v>20</v>
      </c>
      <c r="D20" s="72"/>
      <c r="E20" s="72"/>
      <c r="F20" s="38">
        <f>Anthocyane!$B$1</f>
        <v>4</v>
      </c>
      <c r="G20" s="38"/>
      <c r="H20" s="53">
        <f>Anthocyane!$C$1</f>
        <v>3</v>
      </c>
      <c r="I20" s="30"/>
    </row>
    <row r="21" spans="1:9" s="25" customFormat="1" ht="33" customHeight="1" x14ac:dyDescent="0.3">
      <c r="A21" s="29" t="s">
        <v>22</v>
      </c>
      <c r="B21" s="57" t="s">
        <v>18</v>
      </c>
      <c r="C21" s="58" t="s">
        <v>20</v>
      </c>
      <c r="D21" s="72"/>
      <c r="E21" s="72"/>
      <c r="F21" s="38"/>
      <c r="G21" s="38"/>
      <c r="H21" s="53"/>
      <c r="I21" s="30"/>
    </row>
    <row r="22" spans="1:9" s="25" customFormat="1" ht="33" customHeight="1" x14ac:dyDescent="0.3">
      <c r="A22" s="29" t="s">
        <v>23</v>
      </c>
      <c r="B22" s="57" t="s">
        <v>18</v>
      </c>
      <c r="C22" s="58" t="s">
        <v>20</v>
      </c>
      <c r="D22" s="72"/>
      <c r="E22" s="72"/>
      <c r="F22" s="38"/>
      <c r="G22" s="38"/>
      <c r="H22" s="53"/>
      <c r="I22" s="30"/>
    </row>
    <row r="23" spans="1:9" s="25" customFormat="1" ht="33" customHeight="1" x14ac:dyDescent="0.3">
      <c r="A23" s="29" t="s">
        <v>24</v>
      </c>
      <c r="B23" s="57" t="s">
        <v>18</v>
      </c>
      <c r="C23" s="58" t="s">
        <v>20</v>
      </c>
      <c r="D23" s="72"/>
      <c r="E23" s="72"/>
      <c r="F23" s="38"/>
      <c r="G23" s="38"/>
      <c r="H23" s="53"/>
      <c r="I23" s="30"/>
    </row>
    <row r="24" spans="1:9" s="25" customFormat="1" ht="33" customHeight="1" x14ac:dyDescent="0.3">
      <c r="A24" s="29" t="s">
        <v>25</v>
      </c>
      <c r="B24" s="57" t="s">
        <v>18</v>
      </c>
      <c r="C24" s="58" t="s">
        <v>20</v>
      </c>
      <c r="D24" s="72"/>
      <c r="E24" s="72"/>
      <c r="F24" s="38"/>
      <c r="G24" s="38"/>
      <c r="H24" s="53"/>
      <c r="I24" s="30"/>
    </row>
    <row r="25" spans="1:9" s="25" customFormat="1" ht="33" customHeight="1" x14ac:dyDescent="0.3">
      <c r="A25" s="29" t="s">
        <v>26</v>
      </c>
      <c r="B25" s="57" t="s">
        <v>18</v>
      </c>
      <c r="C25" s="58" t="s">
        <v>20</v>
      </c>
      <c r="D25" s="72"/>
      <c r="E25" s="72"/>
      <c r="F25" s="38"/>
      <c r="G25" s="54"/>
      <c r="H25" s="53"/>
      <c r="I25" s="30"/>
    </row>
    <row r="26" spans="1:9" s="25" customFormat="1" ht="33" customHeight="1" x14ac:dyDescent="0.3">
      <c r="A26" s="29" t="s">
        <v>27</v>
      </c>
      <c r="B26" s="57" t="s">
        <v>18</v>
      </c>
      <c r="C26" s="58" t="s">
        <v>20</v>
      </c>
      <c r="D26" s="72"/>
      <c r="E26" s="72"/>
      <c r="F26" s="38"/>
      <c r="G26" s="54"/>
      <c r="H26" s="53"/>
      <c r="I26" s="30"/>
    </row>
    <row r="27" spans="1:9" s="25" customFormat="1" ht="33" customHeight="1" x14ac:dyDescent="0.3">
      <c r="A27" s="29" t="s">
        <v>28</v>
      </c>
      <c r="B27" s="57" t="s">
        <v>18</v>
      </c>
      <c r="C27" s="58" t="s">
        <v>20</v>
      </c>
      <c r="D27" s="72"/>
      <c r="E27" s="72"/>
      <c r="F27" s="38"/>
      <c r="G27" s="38"/>
      <c r="H27" s="53"/>
      <c r="I27" s="30"/>
    </row>
    <row r="28" spans="1:9" s="25" customFormat="1" ht="33" customHeight="1" x14ac:dyDescent="0.3">
      <c r="A28" s="29" t="s">
        <v>29</v>
      </c>
      <c r="B28" s="57" t="s">
        <v>18</v>
      </c>
      <c r="C28" s="58" t="s">
        <v>20</v>
      </c>
      <c r="D28" s="72"/>
      <c r="E28" s="72"/>
      <c r="F28" s="38"/>
      <c r="G28" s="38"/>
      <c r="H28" s="53"/>
    </row>
    <row r="29" spans="1:9" s="25" customFormat="1" ht="33" customHeight="1" x14ac:dyDescent="0.3">
      <c r="A29" s="29" t="s">
        <v>30</v>
      </c>
      <c r="B29" s="57" t="s">
        <v>19</v>
      </c>
      <c r="C29" s="38">
        <v>3</v>
      </c>
      <c r="D29" s="72"/>
      <c r="E29" s="72"/>
      <c r="F29" s="38"/>
      <c r="G29" s="38"/>
      <c r="H29" s="53"/>
    </row>
    <row r="30" spans="1:9" s="25" customFormat="1" ht="27" customHeight="1" x14ac:dyDescent="0.3">
      <c r="A30" s="29"/>
      <c r="B30" s="29"/>
      <c r="C30" s="38"/>
      <c r="D30" s="38"/>
      <c r="E30" s="38"/>
      <c r="F30" s="38"/>
      <c r="G30" s="38"/>
      <c r="H30" s="53"/>
    </row>
    <row r="31" spans="1:9" ht="30.3" customHeight="1" x14ac:dyDescent="0.3">
      <c r="A31" s="14" t="s">
        <v>32</v>
      </c>
    </row>
    <row r="32" spans="1:9" ht="15" customHeight="1" x14ac:dyDescent="0.35">
      <c r="A32" s="11"/>
    </row>
    <row r="33" spans="1:9" ht="25.05" customHeight="1" x14ac:dyDescent="0.25">
      <c r="A33" s="33" t="str">
        <f>Anthocyane!$A$1</f>
        <v>Anthocyane</v>
      </c>
      <c r="B33" s="117"/>
      <c r="C33" s="117"/>
      <c r="D33" s="117"/>
      <c r="E33" s="117"/>
      <c r="F33" s="117"/>
      <c r="G33" s="117"/>
      <c r="H33" s="117"/>
      <c r="I33" s="18" t="b">
        <f>ISBLANK(VLOOKUP(F20,Anthocyane!A3:C25,3))</f>
        <v>1</v>
      </c>
    </row>
    <row r="34" spans="1:9" ht="35.1" customHeight="1" x14ac:dyDescent="0.25">
      <c r="A34" s="17" t="str">
        <f>IF(F20=H20,"bitte eingeben / type in, please:",IF(I33,"","Art der Modifikation/kind of modification:"))</f>
        <v/>
      </c>
      <c r="B34" s="109"/>
      <c r="C34" s="109"/>
      <c r="D34" s="109"/>
      <c r="E34" s="109"/>
      <c r="F34" s="109"/>
      <c r="G34" s="109"/>
      <c r="H34" s="109"/>
      <c r="I34" s="18"/>
    </row>
    <row r="35" spans="1:9" ht="15.6" x14ac:dyDescent="0.3">
      <c r="B35" s="46"/>
      <c r="C35" s="46"/>
    </row>
    <row r="36" spans="1:9" ht="15.6" x14ac:dyDescent="0.3">
      <c r="B36" s="46"/>
      <c r="C36" s="46"/>
    </row>
  </sheetData>
  <sheetProtection algorithmName="SHA-512" hashValue="8qm0La1TU0vHMjlbOAuO1QlW2ZI4lSq+biFpfvfShhdRVPYN1svSO229J//VDvl6lvlIaET99PLWTYDB5leM1w==" saltValue="+5ulRidigqe6jE3pjw5h3A==" spinCount="100000" sheet="1" objects="1" scenarios="1"/>
  <mergeCells count="15">
    <mergeCell ref="B34:H34"/>
    <mergeCell ref="A16:H16"/>
    <mergeCell ref="A10:H10"/>
    <mergeCell ref="B4:C4"/>
    <mergeCell ref="A1:E1"/>
    <mergeCell ref="A2:E2"/>
    <mergeCell ref="A7:H7"/>
    <mergeCell ref="A8:H8"/>
    <mergeCell ref="A9:H9"/>
    <mergeCell ref="A11:H11"/>
    <mergeCell ref="A12:H12"/>
    <mergeCell ref="A13:H13"/>
    <mergeCell ref="A14:H14"/>
    <mergeCell ref="A15:H15"/>
    <mergeCell ref="B33:H33"/>
  </mergeCells>
  <phoneticPr fontId="0" type="noConversion"/>
  <conditionalFormatting sqref="H20:H23 H26:H27">
    <cfRule type="cellIs" dxfId="13" priority="1" stopIfTrue="1" operator="equal">
      <formula>6</formula>
    </cfRule>
  </conditionalFormatting>
  <conditionalFormatting sqref="I20:I27">
    <cfRule type="cellIs" dxfId="12" priority="3" stopIfTrue="1" operator="equal">
      <formula>11</formula>
    </cfRule>
  </conditionalFormatting>
  <conditionalFormatting sqref="G20:G24 G27:G30">
    <cfRule type="cellIs" dxfId="11" priority="4" stopIfTrue="1" operator="equal">
      <formula>10</formula>
    </cfRule>
  </conditionalFormatting>
  <conditionalFormatting sqref="F20">
    <cfRule type="expression" dxfId="10" priority="5" stopIfTrue="1">
      <formula>$F$20-$H$20=1</formula>
    </cfRule>
  </conditionalFormatting>
  <conditionalFormatting sqref="F21">
    <cfRule type="expression" dxfId="9" priority="6" stopIfTrue="1">
      <formula>$F$21-$H$21=1</formula>
    </cfRule>
  </conditionalFormatting>
  <conditionalFormatting sqref="F22">
    <cfRule type="expression" dxfId="8" priority="7" stopIfTrue="1">
      <formula>$F$22-$H$22=1</formula>
    </cfRule>
  </conditionalFormatting>
  <conditionalFormatting sqref="F23">
    <cfRule type="expression" dxfId="7" priority="8" stopIfTrue="1">
      <formula>$F$23-$H$23=1</formula>
    </cfRule>
  </conditionalFormatting>
  <conditionalFormatting sqref="F24">
    <cfRule type="expression" dxfId="6" priority="9" stopIfTrue="1">
      <formula>$F$24-$H$24=1</formula>
    </cfRule>
  </conditionalFormatting>
  <conditionalFormatting sqref="F25">
    <cfRule type="expression" dxfId="5" priority="10" stopIfTrue="1">
      <formula>$F$25-$H$25=1</formula>
    </cfRule>
  </conditionalFormatting>
  <conditionalFormatting sqref="F26">
    <cfRule type="expression" dxfId="4" priority="11" stopIfTrue="1">
      <formula>$F$26-$H$26=1</formula>
    </cfRule>
  </conditionalFormatting>
  <conditionalFormatting sqref="F27">
    <cfRule type="expression" dxfId="3" priority="12" stopIfTrue="1">
      <formula>$F$27-$H$27=1</formula>
    </cfRule>
  </conditionalFormatting>
  <conditionalFormatting sqref="B34:H34">
    <cfRule type="expression" dxfId="2" priority="13" stopIfTrue="1">
      <formula>OR($F$20-$H$20=0,NOT(I33))</formula>
    </cfRule>
  </conditionalFormatting>
  <conditionalFormatting sqref="F29 D30:F30">
    <cfRule type="expression" dxfId="1" priority="14" stopIfTrue="1">
      <formula>$F$29-$H$29=1</formula>
    </cfRule>
  </conditionalFormatting>
  <conditionalFormatting sqref="F28">
    <cfRule type="expression" dxfId="0" priority="15" stopIfTrue="1">
      <formula>$F$28-$H$28=1</formula>
    </cfRule>
  </conditionalFormatting>
  <hyperlinks>
    <hyperlink ref="B4" r:id="rId1" xr:uid="{00000000-0004-0000-0800-000000000000}"/>
  </hyperlinks>
  <pageMargins left="0.59055118110236227" right="0.59055118110236227" top="0.62992125984251968" bottom="0.62992125984251968" header="0.31496062992125984" footer="0.31496062992125984"/>
  <pageSetup paperSize="9" scale="95"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4339" r:id="rId5" name="Drop Down 3">
              <controlPr locked="0" defaultSize="0" autoLine="0" autoPict="0">
                <anchor moveWithCells="1">
                  <from>
                    <xdr:col>1</xdr:col>
                    <xdr:colOff>15240</xdr:colOff>
                    <xdr:row>32</xdr:row>
                    <xdr:rowOff>22860</xdr:rowOff>
                  </from>
                  <to>
                    <xdr:col>7</xdr:col>
                    <xdr:colOff>518160</xdr:colOff>
                    <xdr:row>32</xdr:row>
                    <xdr:rowOff>243840</xdr:rowOff>
                  </to>
                </anchor>
              </controlPr>
            </control>
          </mc:Choice>
        </mc:AlternateContent>
        <mc:AlternateContent xmlns:mc="http://schemas.openxmlformats.org/markup-compatibility/2006">
          <mc:Choice Requires="x14">
            <control shapeId="14363" r:id="rId6" name="Drop Down 27">
              <controlPr locked="0" defaultSize="0" autoLine="0" autoPict="0">
                <anchor moveWithCells="1">
                  <from>
                    <xdr:col>5</xdr:col>
                    <xdr:colOff>1059180</xdr:colOff>
                    <xdr:row>15</xdr:row>
                    <xdr:rowOff>106680</xdr:rowOff>
                  </from>
                  <to>
                    <xdr:col>6</xdr:col>
                    <xdr:colOff>830580</xdr:colOff>
                    <xdr:row>15</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8</vt:i4>
      </vt:variant>
    </vt:vector>
  </HeadingPairs>
  <TitlesOfParts>
    <vt:vector size="19" baseType="lpstr">
      <vt:lpstr>Hints1</vt:lpstr>
      <vt:lpstr>Reporting</vt:lpstr>
      <vt:lpstr>Hinweise1</vt:lpstr>
      <vt:lpstr>Hinweise2</vt:lpstr>
      <vt:lpstr>Hinweise3</vt:lpstr>
      <vt:lpstr>Ergebnisangabe</vt:lpstr>
      <vt:lpstr>Kontakt</vt:lpstr>
      <vt:lpstr>Teilnehmerdaten</vt:lpstr>
      <vt:lpstr>Ergebnisse</vt:lpstr>
      <vt:lpstr>Mitteilungen</vt:lpstr>
      <vt:lpstr>Anthocyane</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2019-05-28T20:11:37Z</cp:lastPrinted>
  <dcterms:created xsi:type="dcterms:W3CDTF">2005-02-14T18:41:01Z</dcterms:created>
  <dcterms:modified xsi:type="dcterms:W3CDTF">2022-05-17T05:02:40Z</dcterms:modified>
</cp:coreProperties>
</file>